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1ви курс" sheetId="1" r:id="rId1"/>
    <sheet name="2ри курс" sheetId="2" r:id="rId2"/>
    <sheet name="3ти курс" sheetId="3" r:id="rId3"/>
    <sheet name="4ти курс" sheetId="4" r:id="rId4"/>
    <sheet name="Рекапитулация" sheetId="5" r:id="rId5"/>
  </sheets>
  <definedNames/>
  <calcPr fullCalcOnLoad="1"/>
</workbook>
</file>

<file path=xl/sharedStrings.xml><?xml version="1.0" encoding="utf-8"?>
<sst xmlns="http://schemas.openxmlformats.org/spreadsheetml/2006/main" count="411" uniqueCount="130">
  <si>
    <t>Общо аудиторна заетост</t>
  </si>
  <si>
    <t>Присъствени консултации</t>
  </si>
  <si>
    <t>онлайн консултации</t>
  </si>
  <si>
    <t>контролни тестове</t>
  </si>
  <si>
    <t>казус, есе, курсова работа</t>
  </si>
  <si>
    <t>самостоятелна подготовка</t>
  </si>
  <si>
    <t>Общо извънаудиторна заетост</t>
  </si>
  <si>
    <t>общо</t>
  </si>
  <si>
    <t>ауд. 
заетост</t>
  </si>
  <si>
    <t>извън.
ауд. заетост</t>
  </si>
  <si>
    <t>по лекц. материал</t>
  </si>
  <si>
    <t>по самоподготовката</t>
  </si>
  <si>
    <t>І</t>
  </si>
  <si>
    <t>Задължителни</t>
  </si>
  <si>
    <t>изпит</t>
  </si>
  <si>
    <t>Всичко 1-ви семестър</t>
  </si>
  <si>
    <t>Всичко 2-ри семестър</t>
  </si>
  <si>
    <t>Общо 1-ви курс</t>
  </si>
  <si>
    <t>Общо 2-ри курс</t>
  </si>
  <si>
    <t>Общо 3-ти курс</t>
  </si>
  <si>
    <t>Общо 4-ти курс</t>
  </si>
  <si>
    <t>Държавен изпит</t>
  </si>
  <si>
    <t>Микроикономика</t>
  </si>
  <si>
    <t xml:space="preserve">Математика </t>
  </si>
  <si>
    <t>Информатика</t>
  </si>
  <si>
    <t>Основи на правото</t>
  </si>
  <si>
    <t>Английски език</t>
  </si>
  <si>
    <t>Макроикономика</t>
  </si>
  <si>
    <t>Маркетинг</t>
  </si>
  <si>
    <t>Статистика</t>
  </si>
  <si>
    <t>Основи на управлението</t>
  </si>
  <si>
    <t>Икономически теории</t>
  </si>
  <si>
    <t>Основи на финансите</t>
  </si>
  <si>
    <t>Теория на счетоводството</t>
  </si>
  <si>
    <t xml:space="preserve">Стопанска история </t>
  </si>
  <si>
    <t>Търговско право</t>
  </si>
  <si>
    <t>Регионална икономика</t>
  </si>
  <si>
    <t>Информационни системи и технологии</t>
  </si>
  <si>
    <t>Растителни технологии</t>
  </si>
  <si>
    <t>Агроекология</t>
  </si>
  <si>
    <t>Биологично земеделие</t>
  </si>
  <si>
    <t>Делова кореспонденция</t>
  </si>
  <si>
    <t>Стандарти и системи за управление</t>
  </si>
  <si>
    <t>Животновъдни технологии</t>
  </si>
  <si>
    <t>Счетоводство на предприятието</t>
  </si>
  <si>
    <t>Инвестиции</t>
  </si>
  <si>
    <t xml:space="preserve">Бизнес комуникации </t>
  </si>
  <si>
    <t>Финансови пазари</t>
  </si>
  <si>
    <t>Електронна търговия</t>
  </si>
  <si>
    <t>Социална психология</t>
  </si>
  <si>
    <t>Финансово управление на фирмата</t>
  </si>
  <si>
    <t>Приложни програмни продукти</t>
  </si>
  <si>
    <t>Защита на населението и околната среда</t>
  </si>
  <si>
    <t>Бизнес анализ на стопанската дейност</t>
  </si>
  <si>
    <t>Управление на инвестиционни проекти</t>
  </si>
  <si>
    <t>Банково дело</t>
  </si>
  <si>
    <t>Цени и ценова политика</t>
  </si>
  <si>
    <t>Управление на екипи</t>
  </si>
  <si>
    <t>Планиране и прогнозиране</t>
  </si>
  <si>
    <t>Борси и борсови операции</t>
  </si>
  <si>
    <t>Планиране на инвестиции във
финансови активи</t>
  </si>
  <si>
    <t>Задължителна учебна практика</t>
  </si>
  <si>
    <t>Управление на продажбите</t>
  </si>
  <si>
    <t>Бизнес стратегии</t>
  </si>
  <si>
    <t>Информационен мениджмънт</t>
  </si>
  <si>
    <t>Психология на управлението</t>
  </si>
  <si>
    <t>Предприемачество</t>
  </si>
  <si>
    <t>Управление на човешките ресурси</t>
  </si>
  <si>
    <t>Международна икономика</t>
  </si>
  <si>
    <t>Лидерство и ръководство</t>
  </si>
  <si>
    <t>Организационно поведение</t>
  </si>
  <si>
    <t>Управленски информационни системи</t>
  </si>
  <si>
    <t>Информационна логистика</t>
  </si>
  <si>
    <t xml:space="preserve">Стратегическо управление </t>
  </si>
  <si>
    <t>Управление на риска</t>
  </si>
  <si>
    <t>Управление на проекти</t>
  </si>
  <si>
    <t>РЕКАПИТУЛАЦИЯ - БРОЙ ЧАСОВЕ И КРЕДИТИ</t>
  </si>
  <si>
    <t>Хорариум аудиторна заетост
аудиторна заетост</t>
  </si>
  <si>
    <t>Хорариум извън 
ауд. заетост</t>
  </si>
  <si>
    <t>Общ хорариум</t>
  </si>
  <si>
    <t>Кредити</t>
  </si>
  <si>
    <t>Онлайн консултации</t>
  </si>
  <si>
    <t>извън.
ауд.заетост</t>
  </si>
  <si>
    <t>ОБЩО за ОКС "Бакалавър"</t>
  </si>
  <si>
    <t xml:space="preserve">Държавен изпит </t>
  </si>
  <si>
    <t xml:space="preserve">Учебни дисциплини                            </t>
  </si>
  <si>
    <t xml:space="preserve">Хорариум 
аудиторна заетост                                               </t>
  </si>
  <si>
    <t xml:space="preserve">Хорариум извън 
аудиторна заетост /работа в интернет среда/                                                           </t>
  </si>
  <si>
    <t xml:space="preserve">Общ хорариум </t>
  </si>
  <si>
    <t xml:space="preserve">Кредити                                            </t>
  </si>
  <si>
    <t xml:space="preserve">Форма на 
контрол </t>
  </si>
  <si>
    <t>1</t>
  </si>
  <si>
    <t>3</t>
  </si>
  <si>
    <t>4</t>
  </si>
  <si>
    <t>5</t>
  </si>
  <si>
    <t>6</t>
  </si>
  <si>
    <t>7</t>
  </si>
  <si>
    <t>Общ хорариум часове (кредити) за задължителните дисциплини</t>
  </si>
  <si>
    <t>II</t>
  </si>
  <si>
    <t>Общ хорариум часове (кредити) за избираемите дисциплини</t>
  </si>
  <si>
    <t>III</t>
  </si>
  <si>
    <t>Общ хорариум часове (кредити) за факултативните дисциплини</t>
  </si>
  <si>
    <t>I - ви курс  - І - ви семестър</t>
  </si>
  <si>
    <t>I - ви курс  - ІІ - ри семестър</t>
  </si>
  <si>
    <t>II - ри курс  - І - ви семестър</t>
  </si>
  <si>
    <t>II - ри курс  - ІІ - ри семестър</t>
  </si>
  <si>
    <t>III - ти курс  - І - ви семестър</t>
  </si>
  <si>
    <t>III - ти курс  - ІІ - ри семестър</t>
  </si>
  <si>
    <t>IV - ти курс  - І - ви семестър</t>
  </si>
  <si>
    <t>IV - ти курс  - ІІ - ри семестър</t>
  </si>
  <si>
    <t>Избираеми                   /избира се една дисциплина/</t>
  </si>
  <si>
    <t>Факултативна               /избира се една дисциплина/</t>
  </si>
  <si>
    <t>Избираеми                        /избира се една дисциплина/</t>
  </si>
  <si>
    <t>Факултативна                      /избира се една дисциплина/</t>
  </si>
  <si>
    <t>Избираеми                              /избира се една дисциплина/</t>
  </si>
  <si>
    <t>Избираеми                    /избира се една дисциплина/</t>
  </si>
  <si>
    <t>Факултативна                 /избира се една дисциплина/</t>
  </si>
  <si>
    <t>Избираеми                          /избира се една дисциплина/</t>
  </si>
  <si>
    <t>вт.ч.:   задължителни</t>
  </si>
  <si>
    <t xml:space="preserve"> избираеми</t>
  </si>
  <si>
    <t xml:space="preserve"> факултативни </t>
  </si>
  <si>
    <t>АКТУАЛИЗАЦИЯ НА УЧЕБНИЯ ПЛАН С РЕШЕНИЕ НА АС, ПРОТОКОЛО №32 ОТ 05.06.2015 Г</t>
  </si>
  <si>
    <t>Избираеми                    /избират се две дисциплини/</t>
  </si>
  <si>
    <t>Ресурсен мениджмънт</t>
  </si>
  <si>
    <t>Управление на природоползването</t>
  </si>
  <si>
    <t>ПОСЛЕДНА АКТУАЛИЗАЦИЯ НА УЧЕБНИЯ ПЛАН С РЕШЕНИЕ НА АС, ПРОТОКОЛ № 40 ОТ 02.03.2016 Г</t>
  </si>
  <si>
    <t>Стопанска логистика</t>
  </si>
  <si>
    <t>Устойчиво потребление и производство</t>
  </si>
  <si>
    <t>2</t>
  </si>
  <si>
    <t>III - ти курс  - ІI -и семестър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</si>
</sst>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</numFmts>
  <fonts count="46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7"/>
      <color indexed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/>
    </border>
    <border>
      <left/>
      <right style="medium"/>
      <top style="thin"/>
      <bottom style="thin"/>
    </border>
    <border>
      <left/>
      <right/>
      <top style="thin"/>
      <bottom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>
        <color indexed="63"/>
      </top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172" fontId="1" fillId="0" borderId="15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72" fontId="1" fillId="0" borderId="11" xfId="0" applyNumberFormat="1" applyFont="1" applyBorder="1" applyAlignment="1">
      <alignment horizontal="center" vertical="center"/>
    </xf>
    <xf numFmtId="172" fontId="1" fillId="0" borderId="2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72" fontId="3" fillId="0" borderId="18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72" fontId="3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center" wrapText="1"/>
    </xf>
    <xf numFmtId="172" fontId="1" fillId="0" borderId="2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wrapText="1"/>
    </xf>
    <xf numFmtId="0" fontId="4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1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11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172" fontId="8" fillId="0" borderId="11" xfId="0" applyNumberFormat="1" applyFont="1" applyBorder="1" applyAlignment="1">
      <alignment horizontal="center" vertical="center" wrapText="1"/>
    </xf>
    <xf numFmtId="172" fontId="8" fillId="0" borderId="20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wrapText="1"/>
    </xf>
    <xf numFmtId="0" fontId="12" fillId="0" borderId="11" xfId="0" applyFont="1" applyBorder="1" applyAlignment="1">
      <alignment wrapText="1"/>
    </xf>
    <xf numFmtId="0" fontId="9" fillId="0" borderId="11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center" vertical="center" wrapText="1"/>
    </xf>
    <xf numFmtId="0" fontId="8" fillId="0" borderId="21" xfId="0" applyFont="1" applyBorder="1" applyAlignment="1">
      <alignment wrapText="1"/>
    </xf>
    <xf numFmtId="0" fontId="11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9"/>
  <sheetViews>
    <sheetView zoomScalePageLayoutView="0" workbookViewId="0" topLeftCell="A4">
      <selection activeCell="P17" sqref="P17"/>
    </sheetView>
  </sheetViews>
  <sheetFormatPr defaultColWidth="9.140625" defaultRowHeight="15"/>
  <cols>
    <col min="1" max="1" width="3.7109375" style="1" customWidth="1"/>
    <col min="2" max="2" width="16.8515625" style="1" customWidth="1"/>
    <col min="3" max="3" width="6.57421875" style="1" customWidth="1"/>
    <col min="4" max="4" width="7.8515625" style="1" customWidth="1"/>
    <col min="5" max="5" width="9.140625" style="1" customWidth="1"/>
    <col min="6" max="6" width="7.421875" style="1" customWidth="1"/>
    <col min="7" max="7" width="7.00390625" style="1" customWidth="1"/>
    <col min="8" max="8" width="6.7109375" style="1" customWidth="1"/>
    <col min="9" max="10" width="9.140625" style="1" customWidth="1"/>
    <col min="11" max="11" width="8.00390625" style="1" customWidth="1"/>
    <col min="12" max="12" width="6.57421875" style="1" customWidth="1"/>
    <col min="13" max="13" width="7.140625" style="1" customWidth="1"/>
    <col min="14" max="14" width="7.7109375" style="1" customWidth="1"/>
    <col min="15" max="15" width="8.140625" style="1" customWidth="1"/>
    <col min="16" max="16384" width="9.140625" style="1" customWidth="1"/>
  </cols>
  <sheetData>
    <row r="3" spans="1:15" ht="22.5">
      <c r="A3" s="48"/>
      <c r="B3" s="44" t="s">
        <v>85</v>
      </c>
      <c r="C3" s="166" t="s">
        <v>86</v>
      </c>
      <c r="D3" s="167"/>
      <c r="E3" s="167"/>
      <c r="F3" s="168"/>
      <c r="G3" s="166" t="s">
        <v>87</v>
      </c>
      <c r="H3" s="167"/>
      <c r="I3" s="167"/>
      <c r="J3" s="168"/>
      <c r="K3" s="45" t="s">
        <v>88</v>
      </c>
      <c r="L3" s="161" t="s">
        <v>89</v>
      </c>
      <c r="M3" s="167"/>
      <c r="N3" s="168"/>
      <c r="O3" s="46" t="s">
        <v>90</v>
      </c>
    </row>
    <row r="4" spans="1:15" ht="11.25">
      <c r="A4" s="49"/>
      <c r="B4" s="47" t="s">
        <v>91</v>
      </c>
      <c r="C4" s="166" t="s">
        <v>128</v>
      </c>
      <c r="D4" s="169"/>
      <c r="E4" s="169"/>
      <c r="F4" s="170"/>
      <c r="G4" s="166" t="s">
        <v>92</v>
      </c>
      <c r="H4" s="169"/>
      <c r="I4" s="169"/>
      <c r="J4" s="170"/>
      <c r="K4" s="47" t="s">
        <v>93</v>
      </c>
      <c r="L4" s="161" t="s">
        <v>94</v>
      </c>
      <c r="M4" s="162"/>
      <c r="N4" s="171"/>
      <c r="O4" s="47" t="s">
        <v>95</v>
      </c>
    </row>
    <row r="5" spans="1:15" ht="27" customHeight="1">
      <c r="A5" s="156"/>
      <c r="B5" s="152"/>
      <c r="C5" s="154" t="s">
        <v>0</v>
      </c>
      <c r="D5" s="161" t="s">
        <v>1</v>
      </c>
      <c r="E5" s="162"/>
      <c r="F5" s="163" t="s">
        <v>2</v>
      </c>
      <c r="G5" s="163" t="s">
        <v>3</v>
      </c>
      <c r="H5" s="163" t="s">
        <v>4</v>
      </c>
      <c r="I5" s="154" t="s">
        <v>5</v>
      </c>
      <c r="J5" s="154" t="s">
        <v>6</v>
      </c>
      <c r="K5" s="152"/>
      <c r="L5" s="152" t="s">
        <v>7</v>
      </c>
      <c r="M5" s="152" t="s">
        <v>8</v>
      </c>
      <c r="N5" s="152" t="s">
        <v>9</v>
      </c>
      <c r="O5" s="152"/>
    </row>
    <row r="6" spans="1:15" ht="33.75">
      <c r="A6" s="157"/>
      <c r="B6" s="153"/>
      <c r="C6" s="153"/>
      <c r="D6" s="6" t="s">
        <v>10</v>
      </c>
      <c r="E6" s="7" t="s">
        <v>11</v>
      </c>
      <c r="F6" s="164"/>
      <c r="G6" s="164"/>
      <c r="H6" s="164"/>
      <c r="I6" s="155"/>
      <c r="J6" s="155"/>
      <c r="K6" s="153"/>
      <c r="L6" s="153"/>
      <c r="M6" s="153"/>
      <c r="N6" s="153"/>
      <c r="O6" s="153"/>
    </row>
    <row r="7" spans="1:15" ht="11.25">
      <c r="A7" s="158" t="s">
        <v>102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65"/>
    </row>
    <row r="8" spans="1:15" ht="11.25">
      <c r="A8" s="51" t="s">
        <v>12</v>
      </c>
      <c r="B8" s="9" t="s">
        <v>13</v>
      </c>
      <c r="C8" s="9"/>
      <c r="D8" s="10"/>
      <c r="E8" s="11"/>
      <c r="F8" s="2"/>
      <c r="G8" s="12"/>
      <c r="H8" s="12"/>
      <c r="I8" s="13"/>
      <c r="J8" s="13"/>
      <c r="K8" s="13"/>
      <c r="L8" s="13"/>
      <c r="M8" s="13"/>
      <c r="N8" s="14"/>
      <c r="O8" s="15"/>
    </row>
    <row r="9" spans="1:15" ht="11.25">
      <c r="A9" s="3">
        <v>1</v>
      </c>
      <c r="B9" s="16" t="s">
        <v>22</v>
      </c>
      <c r="C9" s="3">
        <v>75</v>
      </c>
      <c r="D9" s="3">
        <v>9</v>
      </c>
      <c r="E9" s="17">
        <v>6</v>
      </c>
      <c r="F9" s="3">
        <v>60</v>
      </c>
      <c r="G9" s="17">
        <v>10</v>
      </c>
      <c r="H9" s="17">
        <v>40</v>
      </c>
      <c r="I9" s="3">
        <v>55</v>
      </c>
      <c r="J9" s="3">
        <v>105</v>
      </c>
      <c r="K9" s="3">
        <f>C9+J9</f>
        <v>180</v>
      </c>
      <c r="L9" s="3">
        <f>K9/30</f>
        <v>6</v>
      </c>
      <c r="M9" s="18">
        <f>C9/30</f>
        <v>2.5</v>
      </c>
      <c r="N9" s="19">
        <f>J9/30</f>
        <v>3.5</v>
      </c>
      <c r="O9" s="32" t="s">
        <v>14</v>
      </c>
    </row>
    <row r="10" spans="1:15" ht="11.25">
      <c r="A10" s="3">
        <v>2</v>
      </c>
      <c r="B10" s="16" t="s">
        <v>23</v>
      </c>
      <c r="C10" s="3">
        <v>60</v>
      </c>
      <c r="D10" s="3">
        <v>6</v>
      </c>
      <c r="E10" s="17">
        <v>6</v>
      </c>
      <c r="F10" s="3">
        <v>48</v>
      </c>
      <c r="G10" s="17">
        <v>10</v>
      </c>
      <c r="H10" s="17">
        <v>40</v>
      </c>
      <c r="I10" s="3">
        <v>100</v>
      </c>
      <c r="J10" s="3">
        <v>150</v>
      </c>
      <c r="K10" s="3">
        <f>C10+J10</f>
        <v>210</v>
      </c>
      <c r="L10" s="3">
        <f>K10/30</f>
        <v>7</v>
      </c>
      <c r="M10" s="18">
        <f>C10/30</f>
        <v>2</v>
      </c>
      <c r="N10" s="19">
        <f>J10/30</f>
        <v>5</v>
      </c>
      <c r="O10" s="32" t="s">
        <v>14</v>
      </c>
    </row>
    <row r="11" spans="1:15" ht="11.25">
      <c r="A11" s="3">
        <v>3</v>
      </c>
      <c r="B11" s="16" t="s">
        <v>24</v>
      </c>
      <c r="C11" s="3">
        <v>75</v>
      </c>
      <c r="D11" s="3">
        <v>9</v>
      </c>
      <c r="E11" s="17">
        <v>6</v>
      </c>
      <c r="F11" s="3">
        <v>60</v>
      </c>
      <c r="G11" s="17">
        <v>10</v>
      </c>
      <c r="H11" s="17">
        <v>40</v>
      </c>
      <c r="I11" s="3">
        <v>85</v>
      </c>
      <c r="J11" s="3">
        <v>135</v>
      </c>
      <c r="K11" s="3">
        <f>C11+J11</f>
        <v>210</v>
      </c>
      <c r="L11" s="3">
        <f>K11/30</f>
        <v>7</v>
      </c>
      <c r="M11" s="18">
        <f>C11/30</f>
        <v>2.5</v>
      </c>
      <c r="N11" s="19">
        <f>J11/30</f>
        <v>4.5</v>
      </c>
      <c r="O11" s="32" t="s">
        <v>14</v>
      </c>
    </row>
    <row r="12" spans="1:15" ht="11.25">
      <c r="A12" s="5">
        <v>4</v>
      </c>
      <c r="B12" s="16" t="s">
        <v>25</v>
      </c>
      <c r="C12" s="5">
        <v>60</v>
      </c>
      <c r="D12" s="3">
        <v>6</v>
      </c>
      <c r="E12" s="17">
        <v>6</v>
      </c>
      <c r="F12" s="3">
        <v>48</v>
      </c>
      <c r="G12" s="20">
        <v>10</v>
      </c>
      <c r="H12" s="20">
        <v>40</v>
      </c>
      <c r="I12" s="5">
        <v>100</v>
      </c>
      <c r="J12" s="5">
        <v>150</v>
      </c>
      <c r="K12" s="3">
        <f>C12+J12</f>
        <v>210</v>
      </c>
      <c r="L12" s="3">
        <f>K12/30</f>
        <v>7</v>
      </c>
      <c r="M12" s="18">
        <f>C12/30</f>
        <v>2</v>
      </c>
      <c r="N12" s="19">
        <f>J12/30</f>
        <v>5</v>
      </c>
      <c r="O12" s="32" t="s">
        <v>14</v>
      </c>
    </row>
    <row r="13" spans="1:15" ht="11.25">
      <c r="A13" s="3">
        <v>5</v>
      </c>
      <c r="B13" s="21" t="s">
        <v>26</v>
      </c>
      <c r="C13" s="3">
        <v>60</v>
      </c>
      <c r="D13" s="3">
        <v>3</v>
      </c>
      <c r="E13" s="17">
        <v>9</v>
      </c>
      <c r="F13" s="3">
        <v>48</v>
      </c>
      <c r="G13" s="17">
        <v>10</v>
      </c>
      <c r="H13" s="17">
        <v>0</v>
      </c>
      <c r="I13" s="3">
        <v>20</v>
      </c>
      <c r="J13" s="3">
        <v>30</v>
      </c>
      <c r="K13" s="3">
        <f>C13+J13</f>
        <v>90</v>
      </c>
      <c r="L13" s="3">
        <f>K13/30</f>
        <v>3</v>
      </c>
      <c r="M13" s="18">
        <f>C13/30</f>
        <v>2</v>
      </c>
      <c r="N13" s="19">
        <f>J13/30</f>
        <v>1</v>
      </c>
      <c r="O13" s="32" t="s">
        <v>14</v>
      </c>
    </row>
    <row r="14" spans="1:15" ht="45">
      <c r="A14" s="22"/>
      <c r="B14" s="50" t="s">
        <v>97</v>
      </c>
      <c r="C14" s="8">
        <f aca="true" t="shared" si="0" ref="C14:N14">SUM(C9:C13)</f>
        <v>330</v>
      </c>
      <c r="D14" s="8">
        <f t="shared" si="0"/>
        <v>33</v>
      </c>
      <c r="E14" s="8">
        <f t="shared" si="0"/>
        <v>33</v>
      </c>
      <c r="F14" s="8">
        <f t="shared" si="0"/>
        <v>264</v>
      </c>
      <c r="G14" s="24">
        <f t="shared" si="0"/>
        <v>50</v>
      </c>
      <c r="H14" s="24">
        <f t="shared" si="0"/>
        <v>160</v>
      </c>
      <c r="I14" s="24">
        <f t="shared" si="0"/>
        <v>360</v>
      </c>
      <c r="J14" s="24">
        <f t="shared" si="0"/>
        <v>570</v>
      </c>
      <c r="K14" s="24">
        <f t="shared" si="0"/>
        <v>900</v>
      </c>
      <c r="L14" s="24">
        <f t="shared" si="0"/>
        <v>30</v>
      </c>
      <c r="M14" s="24">
        <f t="shared" si="0"/>
        <v>11</v>
      </c>
      <c r="N14" s="24">
        <f t="shared" si="0"/>
        <v>19</v>
      </c>
      <c r="O14" s="25"/>
    </row>
    <row r="15" spans="1:15" ht="11.25">
      <c r="A15" s="13"/>
      <c r="B15" s="9" t="s">
        <v>15</v>
      </c>
      <c r="C15" s="9">
        <f>C14</f>
        <v>330</v>
      </c>
      <c r="D15" s="9">
        <f aca="true" t="shared" si="1" ref="D15:N15">D14</f>
        <v>33</v>
      </c>
      <c r="E15" s="9">
        <f t="shared" si="1"/>
        <v>33</v>
      </c>
      <c r="F15" s="9">
        <f t="shared" si="1"/>
        <v>264</v>
      </c>
      <c r="G15" s="9">
        <f t="shared" si="1"/>
        <v>50</v>
      </c>
      <c r="H15" s="9">
        <f t="shared" si="1"/>
        <v>160</v>
      </c>
      <c r="I15" s="9">
        <f t="shared" si="1"/>
        <v>360</v>
      </c>
      <c r="J15" s="9">
        <f t="shared" si="1"/>
        <v>570</v>
      </c>
      <c r="K15" s="9">
        <f t="shared" si="1"/>
        <v>900</v>
      </c>
      <c r="L15" s="9">
        <f t="shared" si="1"/>
        <v>30</v>
      </c>
      <c r="M15" s="9">
        <f t="shared" si="1"/>
        <v>11</v>
      </c>
      <c r="N15" s="9">
        <f t="shared" si="1"/>
        <v>19</v>
      </c>
      <c r="O15" s="2"/>
    </row>
    <row r="16" spans="1:15" ht="22.5">
      <c r="A16" s="49"/>
      <c r="B16" s="47" t="s">
        <v>85</v>
      </c>
      <c r="C16" s="172" t="s">
        <v>86</v>
      </c>
      <c r="D16" s="173"/>
      <c r="E16" s="173"/>
      <c r="F16" s="173"/>
      <c r="G16" s="172" t="s">
        <v>87</v>
      </c>
      <c r="H16" s="173"/>
      <c r="I16" s="173"/>
      <c r="J16" s="173"/>
      <c r="K16" s="6" t="s">
        <v>88</v>
      </c>
      <c r="L16" s="174" t="s">
        <v>89</v>
      </c>
      <c r="M16" s="173"/>
      <c r="N16" s="173"/>
      <c r="O16" s="47" t="s">
        <v>90</v>
      </c>
    </row>
    <row r="17" spans="1:15" ht="11.25">
      <c r="A17" s="49"/>
      <c r="B17" s="47" t="s">
        <v>91</v>
      </c>
      <c r="C17" s="166" t="s">
        <v>128</v>
      </c>
      <c r="D17" s="169"/>
      <c r="E17" s="169"/>
      <c r="F17" s="170"/>
      <c r="G17" s="166" t="s">
        <v>92</v>
      </c>
      <c r="H17" s="169"/>
      <c r="I17" s="169"/>
      <c r="J17" s="170"/>
      <c r="K17" s="47" t="s">
        <v>93</v>
      </c>
      <c r="L17" s="161" t="s">
        <v>94</v>
      </c>
      <c r="M17" s="162"/>
      <c r="N17" s="171"/>
      <c r="O17" s="47" t="s">
        <v>95</v>
      </c>
    </row>
    <row r="18" spans="1:15" ht="11.25">
      <c r="A18" s="156"/>
      <c r="B18" s="152"/>
      <c r="C18" s="154" t="s">
        <v>0</v>
      </c>
      <c r="D18" s="161" t="s">
        <v>1</v>
      </c>
      <c r="E18" s="162"/>
      <c r="F18" s="163" t="s">
        <v>2</v>
      </c>
      <c r="G18" s="163" t="s">
        <v>3</v>
      </c>
      <c r="H18" s="163" t="s">
        <v>4</v>
      </c>
      <c r="I18" s="154" t="s">
        <v>5</v>
      </c>
      <c r="J18" s="154" t="s">
        <v>6</v>
      </c>
      <c r="K18" s="152"/>
      <c r="L18" s="152" t="s">
        <v>7</v>
      </c>
      <c r="M18" s="152" t="s">
        <v>8</v>
      </c>
      <c r="N18" s="152" t="s">
        <v>9</v>
      </c>
      <c r="O18" s="152"/>
    </row>
    <row r="19" spans="1:15" ht="33.75">
      <c r="A19" s="157"/>
      <c r="B19" s="153"/>
      <c r="C19" s="153"/>
      <c r="D19" s="6" t="s">
        <v>10</v>
      </c>
      <c r="E19" s="7" t="s">
        <v>11</v>
      </c>
      <c r="F19" s="164"/>
      <c r="G19" s="164"/>
      <c r="H19" s="164"/>
      <c r="I19" s="155"/>
      <c r="J19" s="155"/>
      <c r="K19" s="153"/>
      <c r="L19" s="153"/>
      <c r="M19" s="153"/>
      <c r="N19" s="153"/>
      <c r="O19" s="153"/>
    </row>
    <row r="20" spans="1:15" ht="11.25">
      <c r="A20" s="158" t="s">
        <v>103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60"/>
    </row>
    <row r="21" spans="1:15" ht="11.25">
      <c r="A21" s="51" t="s">
        <v>12</v>
      </c>
      <c r="B21" s="9" t="s">
        <v>13</v>
      </c>
      <c r="C21" s="9"/>
      <c r="D21" s="10"/>
      <c r="E21" s="10"/>
      <c r="F21" s="3"/>
      <c r="G21" s="12"/>
      <c r="H21" s="12"/>
      <c r="I21" s="13"/>
      <c r="J21" s="13"/>
      <c r="K21" s="13"/>
      <c r="L21" s="13"/>
      <c r="M21" s="13"/>
      <c r="N21" s="14"/>
      <c r="O21" s="15"/>
    </row>
    <row r="22" spans="1:15" ht="11.25">
      <c r="A22" s="26">
        <v>1</v>
      </c>
      <c r="B22" s="27" t="s">
        <v>27</v>
      </c>
      <c r="C22" s="26">
        <v>75</v>
      </c>
      <c r="D22" s="3">
        <v>9</v>
      </c>
      <c r="E22" s="3">
        <v>6</v>
      </c>
      <c r="F22" s="3">
        <v>60</v>
      </c>
      <c r="G22" s="28">
        <v>10</v>
      </c>
      <c r="H22" s="28">
        <v>40</v>
      </c>
      <c r="I22" s="26">
        <v>55</v>
      </c>
      <c r="J22" s="26">
        <v>105</v>
      </c>
      <c r="K22" s="26">
        <f>C22+J22</f>
        <v>180</v>
      </c>
      <c r="L22" s="29">
        <f>K22/30</f>
        <v>6</v>
      </c>
      <c r="M22" s="30">
        <f>C22/30</f>
        <v>2.5</v>
      </c>
      <c r="N22" s="31">
        <f>J22/30</f>
        <v>3.5</v>
      </c>
      <c r="O22" s="32" t="s">
        <v>14</v>
      </c>
    </row>
    <row r="23" spans="1:15" ht="22.5">
      <c r="A23" s="26">
        <v>2</v>
      </c>
      <c r="B23" s="21" t="s">
        <v>30</v>
      </c>
      <c r="C23" s="4">
        <v>75</v>
      </c>
      <c r="D23" s="3">
        <v>9</v>
      </c>
      <c r="E23" s="3">
        <v>6</v>
      </c>
      <c r="F23" s="3">
        <v>60</v>
      </c>
      <c r="G23" s="28">
        <v>10</v>
      </c>
      <c r="H23" s="28">
        <v>40</v>
      </c>
      <c r="I23" s="26">
        <v>85</v>
      </c>
      <c r="J23" s="26">
        <v>135</v>
      </c>
      <c r="K23" s="26">
        <f>C23+J23</f>
        <v>210</v>
      </c>
      <c r="L23" s="29">
        <f>K23/30</f>
        <v>7</v>
      </c>
      <c r="M23" s="30">
        <f>C23/30</f>
        <v>2.5</v>
      </c>
      <c r="N23" s="31">
        <f>J23/30</f>
        <v>4.5</v>
      </c>
      <c r="O23" s="32" t="s">
        <v>14</v>
      </c>
    </row>
    <row r="24" spans="1:15" ht="11.25">
      <c r="A24" s="3">
        <v>3</v>
      </c>
      <c r="B24" s="16" t="s">
        <v>28</v>
      </c>
      <c r="C24" s="3">
        <v>60</v>
      </c>
      <c r="D24" s="3">
        <v>6</v>
      </c>
      <c r="E24" s="3">
        <v>6</v>
      </c>
      <c r="F24" s="3">
        <v>48</v>
      </c>
      <c r="G24" s="17">
        <v>10</v>
      </c>
      <c r="H24" s="17">
        <v>40</v>
      </c>
      <c r="I24" s="3">
        <v>100</v>
      </c>
      <c r="J24" s="26">
        <v>150</v>
      </c>
      <c r="K24" s="26">
        <f>C24+J24</f>
        <v>210</v>
      </c>
      <c r="L24" s="29">
        <f>K24/30</f>
        <v>7</v>
      </c>
      <c r="M24" s="30">
        <f>C24/30</f>
        <v>2</v>
      </c>
      <c r="N24" s="31">
        <f>J24/30</f>
        <v>5</v>
      </c>
      <c r="O24" s="32" t="s">
        <v>14</v>
      </c>
    </row>
    <row r="25" spans="1:15" ht="11.25">
      <c r="A25" s="26">
        <v>4</v>
      </c>
      <c r="B25" s="27" t="s">
        <v>29</v>
      </c>
      <c r="C25" s="26">
        <v>60</v>
      </c>
      <c r="D25" s="3">
        <v>6</v>
      </c>
      <c r="E25" s="3">
        <v>6</v>
      </c>
      <c r="F25" s="3">
        <v>48</v>
      </c>
      <c r="G25" s="28">
        <v>10</v>
      </c>
      <c r="H25" s="28">
        <v>40</v>
      </c>
      <c r="I25" s="26">
        <v>100</v>
      </c>
      <c r="J25" s="26">
        <v>150</v>
      </c>
      <c r="K25" s="26">
        <f>C25+J25</f>
        <v>210</v>
      </c>
      <c r="L25" s="29">
        <f>K25/30</f>
        <v>7</v>
      </c>
      <c r="M25" s="30">
        <f>C25/30</f>
        <v>2</v>
      </c>
      <c r="N25" s="31">
        <f>J25/30</f>
        <v>5</v>
      </c>
      <c r="O25" s="32" t="s">
        <v>14</v>
      </c>
    </row>
    <row r="26" spans="1:15" ht="11.25">
      <c r="A26" s="26">
        <v>5</v>
      </c>
      <c r="B26" s="27" t="s">
        <v>26</v>
      </c>
      <c r="C26" s="26">
        <v>60</v>
      </c>
      <c r="D26" s="3">
        <v>3</v>
      </c>
      <c r="E26" s="3">
        <v>9</v>
      </c>
      <c r="F26" s="3">
        <v>48</v>
      </c>
      <c r="G26" s="28">
        <v>10</v>
      </c>
      <c r="H26" s="28">
        <v>0</v>
      </c>
      <c r="I26" s="3">
        <v>20</v>
      </c>
      <c r="J26" s="3">
        <v>30</v>
      </c>
      <c r="K26" s="26">
        <f>C26+J26</f>
        <v>90</v>
      </c>
      <c r="L26" s="29">
        <f>K26/30</f>
        <v>3</v>
      </c>
      <c r="M26" s="30">
        <f>C26/30</f>
        <v>2</v>
      </c>
      <c r="N26" s="31">
        <f>J26/30</f>
        <v>1</v>
      </c>
      <c r="O26" s="32" t="s">
        <v>14</v>
      </c>
    </row>
    <row r="27" spans="1:15" ht="45">
      <c r="A27" s="22"/>
      <c r="B27" s="50" t="s">
        <v>97</v>
      </c>
      <c r="C27" s="8">
        <f aca="true" t="shared" si="2" ref="C27:N27">SUM(C22:C26)</f>
        <v>330</v>
      </c>
      <c r="D27" s="8">
        <f t="shared" si="2"/>
        <v>33</v>
      </c>
      <c r="E27" s="8">
        <f t="shared" si="2"/>
        <v>33</v>
      </c>
      <c r="F27" s="8">
        <f t="shared" si="2"/>
        <v>264</v>
      </c>
      <c r="G27" s="24">
        <f t="shared" si="2"/>
        <v>50</v>
      </c>
      <c r="H27" s="24">
        <f t="shared" si="2"/>
        <v>160</v>
      </c>
      <c r="I27" s="24">
        <f t="shared" si="2"/>
        <v>360</v>
      </c>
      <c r="J27" s="24">
        <f t="shared" si="2"/>
        <v>570</v>
      </c>
      <c r="K27" s="24">
        <f t="shared" si="2"/>
        <v>900</v>
      </c>
      <c r="L27" s="33">
        <f t="shared" si="2"/>
        <v>30</v>
      </c>
      <c r="M27" s="34">
        <f t="shared" si="2"/>
        <v>11</v>
      </c>
      <c r="N27" s="34">
        <f t="shared" si="2"/>
        <v>19</v>
      </c>
      <c r="O27" s="25"/>
    </row>
    <row r="28" spans="1:15" ht="11.25">
      <c r="A28" s="22"/>
      <c r="B28" s="23" t="s">
        <v>16</v>
      </c>
      <c r="C28" s="9">
        <f>C27</f>
        <v>330</v>
      </c>
      <c r="D28" s="9">
        <f aca="true" t="shared" si="3" ref="D28:N28">D27</f>
        <v>33</v>
      </c>
      <c r="E28" s="9">
        <f t="shared" si="3"/>
        <v>33</v>
      </c>
      <c r="F28" s="9">
        <f t="shared" si="3"/>
        <v>264</v>
      </c>
      <c r="G28" s="9">
        <f t="shared" si="3"/>
        <v>50</v>
      </c>
      <c r="H28" s="9">
        <f t="shared" si="3"/>
        <v>160</v>
      </c>
      <c r="I28" s="9">
        <f t="shared" si="3"/>
        <v>360</v>
      </c>
      <c r="J28" s="9">
        <f t="shared" si="3"/>
        <v>570</v>
      </c>
      <c r="K28" s="9">
        <f t="shared" si="3"/>
        <v>900</v>
      </c>
      <c r="L28" s="9">
        <f t="shared" si="3"/>
        <v>30</v>
      </c>
      <c r="M28" s="35">
        <f t="shared" si="3"/>
        <v>11</v>
      </c>
      <c r="N28" s="35">
        <f t="shared" si="3"/>
        <v>19</v>
      </c>
      <c r="O28" s="36"/>
    </row>
    <row r="29" spans="1:15" ht="12" thickBot="1">
      <c r="A29" s="37"/>
      <c r="B29" s="38" t="s">
        <v>17</v>
      </c>
      <c r="C29" s="39">
        <f aca="true" t="shared" si="4" ref="C29:N29">C15+C28</f>
        <v>660</v>
      </c>
      <c r="D29" s="39">
        <f t="shared" si="4"/>
        <v>66</v>
      </c>
      <c r="E29" s="39">
        <f t="shared" si="4"/>
        <v>66</v>
      </c>
      <c r="F29" s="39">
        <f t="shared" si="4"/>
        <v>528</v>
      </c>
      <c r="G29" s="40">
        <f t="shared" si="4"/>
        <v>100</v>
      </c>
      <c r="H29" s="40">
        <f t="shared" si="4"/>
        <v>320</v>
      </c>
      <c r="I29" s="40">
        <f t="shared" si="4"/>
        <v>720</v>
      </c>
      <c r="J29" s="40">
        <f t="shared" si="4"/>
        <v>1140</v>
      </c>
      <c r="K29" s="40">
        <f t="shared" si="4"/>
        <v>1800</v>
      </c>
      <c r="L29" s="41">
        <f t="shared" si="4"/>
        <v>60</v>
      </c>
      <c r="M29" s="42">
        <f t="shared" si="4"/>
        <v>22</v>
      </c>
      <c r="N29" s="42">
        <f t="shared" si="4"/>
        <v>38</v>
      </c>
      <c r="O29" s="43"/>
    </row>
    <row r="39" ht="26.25" customHeight="1"/>
    <row r="41" ht="15" customHeight="1"/>
  </sheetData>
  <sheetProtection/>
  <mergeCells count="42">
    <mergeCell ref="M18:M19"/>
    <mergeCell ref="N18:N19"/>
    <mergeCell ref="O18:O19"/>
    <mergeCell ref="I18:I19"/>
    <mergeCell ref="J18:J19"/>
    <mergeCell ref="K18:K19"/>
    <mergeCell ref="L18:L19"/>
    <mergeCell ref="D18:E18"/>
    <mergeCell ref="F18:F19"/>
    <mergeCell ref="G18:G19"/>
    <mergeCell ref="H18:H19"/>
    <mergeCell ref="A18:A19"/>
    <mergeCell ref="B18:B19"/>
    <mergeCell ref="C18:C19"/>
    <mergeCell ref="C16:F16"/>
    <mergeCell ref="G16:J16"/>
    <mergeCell ref="L16:N16"/>
    <mergeCell ref="C17:F17"/>
    <mergeCell ref="G17:J17"/>
    <mergeCell ref="L17:N17"/>
    <mergeCell ref="C3:F3"/>
    <mergeCell ref="G3:J3"/>
    <mergeCell ref="L3:N3"/>
    <mergeCell ref="C4:F4"/>
    <mergeCell ref="G4:J4"/>
    <mergeCell ref="L4:N4"/>
    <mergeCell ref="A5:A6"/>
    <mergeCell ref="B5:B6"/>
    <mergeCell ref="A20:O20"/>
    <mergeCell ref="C5:C6"/>
    <mergeCell ref="D5:E5"/>
    <mergeCell ref="F5:F6"/>
    <mergeCell ref="G5:G6"/>
    <mergeCell ref="H5:H6"/>
    <mergeCell ref="A7:O7"/>
    <mergeCell ref="I5:I6"/>
    <mergeCell ref="L5:L6"/>
    <mergeCell ref="O5:O6"/>
    <mergeCell ref="M5:M6"/>
    <mergeCell ref="J5:J6"/>
    <mergeCell ref="K5:K6"/>
    <mergeCell ref="N5:N6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P29" sqref="P29"/>
    </sheetView>
  </sheetViews>
  <sheetFormatPr defaultColWidth="9.140625" defaultRowHeight="15"/>
  <cols>
    <col min="1" max="1" width="3.28125" style="58" customWidth="1"/>
    <col min="2" max="2" width="17.421875" style="58" customWidth="1"/>
    <col min="3" max="3" width="6.421875" style="58" customWidth="1"/>
    <col min="4" max="4" width="7.7109375" style="58" customWidth="1"/>
    <col min="5" max="5" width="9.140625" style="58" customWidth="1"/>
    <col min="6" max="6" width="7.421875" style="58" customWidth="1"/>
    <col min="7" max="7" width="6.28125" style="58" customWidth="1"/>
    <col min="8" max="8" width="6.57421875" style="58" customWidth="1"/>
    <col min="9" max="9" width="6.7109375" style="58" customWidth="1"/>
    <col min="10" max="10" width="9.140625" style="58" customWidth="1"/>
    <col min="11" max="11" width="8.28125" style="58" customWidth="1"/>
    <col min="12" max="12" width="6.00390625" style="58" customWidth="1"/>
    <col min="13" max="13" width="7.140625" style="58" customWidth="1"/>
    <col min="14" max="14" width="7.57421875" style="58" customWidth="1"/>
    <col min="15" max="16384" width="9.140625" style="58" customWidth="1"/>
  </cols>
  <sheetData>
    <row r="1" spans="1:15" ht="22.5">
      <c r="A1" s="48"/>
      <c r="B1" s="44" t="s">
        <v>85</v>
      </c>
      <c r="C1" s="166" t="s">
        <v>86</v>
      </c>
      <c r="D1" s="167"/>
      <c r="E1" s="167"/>
      <c r="F1" s="168"/>
      <c r="G1" s="166" t="s">
        <v>87</v>
      </c>
      <c r="H1" s="167"/>
      <c r="I1" s="167"/>
      <c r="J1" s="168"/>
      <c r="K1" s="45" t="s">
        <v>88</v>
      </c>
      <c r="L1" s="161" t="s">
        <v>89</v>
      </c>
      <c r="M1" s="167"/>
      <c r="N1" s="168"/>
      <c r="O1" s="46" t="s">
        <v>90</v>
      </c>
    </row>
    <row r="2" spans="1:15" ht="11.25">
      <c r="A2" s="49"/>
      <c r="B2" s="47" t="s">
        <v>91</v>
      </c>
      <c r="C2" s="166" t="s">
        <v>128</v>
      </c>
      <c r="D2" s="169"/>
      <c r="E2" s="169"/>
      <c r="F2" s="170"/>
      <c r="G2" s="166" t="s">
        <v>92</v>
      </c>
      <c r="H2" s="169"/>
      <c r="I2" s="169"/>
      <c r="J2" s="170"/>
      <c r="K2" s="47" t="s">
        <v>93</v>
      </c>
      <c r="L2" s="161" t="s">
        <v>94</v>
      </c>
      <c r="M2" s="162"/>
      <c r="N2" s="171"/>
      <c r="O2" s="47" t="s">
        <v>95</v>
      </c>
    </row>
    <row r="3" spans="1:15" ht="22.5" customHeight="1">
      <c r="A3" s="156"/>
      <c r="B3" s="152"/>
      <c r="C3" s="154" t="s">
        <v>0</v>
      </c>
      <c r="D3" s="161" t="s">
        <v>1</v>
      </c>
      <c r="E3" s="162"/>
      <c r="F3" s="163" t="s">
        <v>2</v>
      </c>
      <c r="G3" s="163" t="s">
        <v>3</v>
      </c>
      <c r="H3" s="163" t="s">
        <v>4</v>
      </c>
      <c r="I3" s="154" t="s">
        <v>5</v>
      </c>
      <c r="J3" s="154" t="s">
        <v>6</v>
      </c>
      <c r="K3" s="152"/>
      <c r="L3" s="152" t="s">
        <v>7</v>
      </c>
      <c r="M3" s="152" t="s">
        <v>8</v>
      </c>
      <c r="N3" s="152" t="s">
        <v>9</v>
      </c>
      <c r="O3" s="152"/>
    </row>
    <row r="4" spans="1:15" ht="33.75">
      <c r="A4" s="157"/>
      <c r="B4" s="153"/>
      <c r="C4" s="153"/>
      <c r="D4" s="6" t="s">
        <v>10</v>
      </c>
      <c r="E4" s="7" t="s">
        <v>11</v>
      </c>
      <c r="F4" s="164"/>
      <c r="G4" s="164"/>
      <c r="H4" s="164"/>
      <c r="I4" s="155"/>
      <c r="J4" s="155"/>
      <c r="K4" s="153"/>
      <c r="L4" s="153"/>
      <c r="M4" s="153"/>
      <c r="N4" s="153"/>
      <c r="O4" s="153"/>
    </row>
    <row r="5" spans="1:15" ht="11.25">
      <c r="A5" s="175" t="s">
        <v>104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7"/>
    </row>
    <row r="6" spans="1:15" ht="11.25">
      <c r="A6" s="59" t="s">
        <v>12</v>
      </c>
      <c r="B6" s="50" t="s">
        <v>13</v>
      </c>
      <c r="C6" s="50"/>
      <c r="D6" s="60"/>
      <c r="E6" s="61"/>
      <c r="F6" s="49"/>
      <c r="G6" s="62"/>
      <c r="H6" s="62"/>
      <c r="I6" s="60"/>
      <c r="J6" s="60"/>
      <c r="K6" s="60"/>
      <c r="L6" s="60"/>
      <c r="M6" s="60"/>
      <c r="N6" s="63"/>
      <c r="O6" s="64"/>
    </row>
    <row r="7" spans="1:15" ht="11.25">
      <c r="A7" s="65">
        <v>1</v>
      </c>
      <c r="B7" s="55" t="s">
        <v>31</v>
      </c>
      <c r="C7" s="65">
        <v>45</v>
      </c>
      <c r="D7" s="65">
        <v>6</v>
      </c>
      <c r="E7" s="66">
        <v>3</v>
      </c>
      <c r="F7" s="65">
        <v>36</v>
      </c>
      <c r="G7" s="66">
        <v>10</v>
      </c>
      <c r="H7" s="66">
        <v>40</v>
      </c>
      <c r="I7" s="65">
        <v>85</v>
      </c>
      <c r="J7" s="65">
        <v>135</v>
      </c>
      <c r="K7" s="65">
        <f>C7+J7</f>
        <v>180</v>
      </c>
      <c r="L7" s="65">
        <f>K7/30</f>
        <v>6</v>
      </c>
      <c r="M7" s="67">
        <f>C7/30</f>
        <v>1.5</v>
      </c>
      <c r="N7" s="68">
        <f>J7/30</f>
        <v>4.5</v>
      </c>
      <c r="O7" s="69" t="s">
        <v>14</v>
      </c>
    </row>
    <row r="8" spans="1:15" ht="11.25">
      <c r="A8" s="65">
        <v>2</v>
      </c>
      <c r="B8" s="55" t="s">
        <v>32</v>
      </c>
      <c r="C8" s="65">
        <v>75</v>
      </c>
      <c r="D8" s="65">
        <v>9</v>
      </c>
      <c r="E8" s="66">
        <v>6</v>
      </c>
      <c r="F8" s="65">
        <v>60</v>
      </c>
      <c r="G8" s="66">
        <v>10</v>
      </c>
      <c r="H8" s="66">
        <v>40</v>
      </c>
      <c r="I8" s="65">
        <v>115</v>
      </c>
      <c r="J8" s="65">
        <v>165</v>
      </c>
      <c r="K8" s="65">
        <f>C8+J8</f>
        <v>240</v>
      </c>
      <c r="L8" s="65">
        <f>K8/30</f>
        <v>8</v>
      </c>
      <c r="M8" s="67">
        <f>C8/30</f>
        <v>2.5</v>
      </c>
      <c r="N8" s="68">
        <f>J8/30</f>
        <v>5.5</v>
      </c>
      <c r="O8" s="69" t="s">
        <v>14</v>
      </c>
    </row>
    <row r="9" spans="1:15" ht="22.5">
      <c r="A9" s="65">
        <v>3</v>
      </c>
      <c r="B9" s="88" t="s">
        <v>33</v>
      </c>
      <c r="C9" s="65">
        <v>75</v>
      </c>
      <c r="D9" s="65">
        <v>9</v>
      </c>
      <c r="E9" s="66">
        <v>6</v>
      </c>
      <c r="F9" s="65">
        <v>60</v>
      </c>
      <c r="G9" s="66">
        <v>10</v>
      </c>
      <c r="H9" s="66">
        <v>40</v>
      </c>
      <c r="I9" s="65">
        <v>115</v>
      </c>
      <c r="J9" s="65">
        <v>165</v>
      </c>
      <c r="K9" s="65">
        <f>C9+J9</f>
        <v>240</v>
      </c>
      <c r="L9" s="65">
        <f>K9/30</f>
        <v>8</v>
      </c>
      <c r="M9" s="67">
        <f>C9/30</f>
        <v>2.5</v>
      </c>
      <c r="N9" s="68">
        <f>J9/30</f>
        <v>5.5</v>
      </c>
      <c r="O9" s="69" t="s">
        <v>14</v>
      </c>
    </row>
    <row r="10" spans="1:15" ht="45">
      <c r="A10" s="70"/>
      <c r="B10" s="50" t="s">
        <v>97</v>
      </c>
      <c r="C10" s="71">
        <f aca="true" t="shared" si="0" ref="C10:N10">SUM(C7:C9)</f>
        <v>195</v>
      </c>
      <c r="D10" s="71">
        <f t="shared" si="0"/>
        <v>24</v>
      </c>
      <c r="E10" s="71">
        <f t="shared" si="0"/>
        <v>15</v>
      </c>
      <c r="F10" s="71">
        <f t="shared" si="0"/>
        <v>156</v>
      </c>
      <c r="G10" s="72">
        <f t="shared" si="0"/>
        <v>30</v>
      </c>
      <c r="H10" s="72">
        <f t="shared" si="0"/>
        <v>120</v>
      </c>
      <c r="I10" s="72">
        <f t="shared" si="0"/>
        <v>315</v>
      </c>
      <c r="J10" s="72">
        <f t="shared" si="0"/>
        <v>465</v>
      </c>
      <c r="K10" s="72">
        <f t="shared" si="0"/>
        <v>660</v>
      </c>
      <c r="L10" s="72">
        <f t="shared" si="0"/>
        <v>22</v>
      </c>
      <c r="M10" s="72">
        <f t="shared" si="0"/>
        <v>6.5</v>
      </c>
      <c r="N10" s="72">
        <f t="shared" si="0"/>
        <v>15.5</v>
      </c>
      <c r="O10" s="57"/>
    </row>
    <row r="11" spans="1:15" ht="33.75">
      <c r="A11" s="73" t="s">
        <v>98</v>
      </c>
      <c r="B11" s="54" t="s">
        <v>122</v>
      </c>
      <c r="C11" s="71"/>
      <c r="D11" s="71"/>
      <c r="E11" s="71"/>
      <c r="F11" s="71"/>
      <c r="G11" s="72"/>
      <c r="H11" s="72"/>
      <c r="I11" s="72"/>
      <c r="J11" s="72"/>
      <c r="K11" s="72"/>
      <c r="L11" s="72"/>
      <c r="M11" s="72"/>
      <c r="N11" s="72"/>
      <c r="O11" s="57"/>
    </row>
    <row r="12" spans="1:15" ht="11.25">
      <c r="A12" s="70">
        <v>1</v>
      </c>
      <c r="B12" s="79" t="s">
        <v>34</v>
      </c>
      <c r="C12" s="74">
        <v>45</v>
      </c>
      <c r="D12" s="74">
        <v>6</v>
      </c>
      <c r="E12" s="74">
        <v>3</v>
      </c>
      <c r="F12" s="74">
        <v>36</v>
      </c>
      <c r="G12" s="75">
        <v>10</v>
      </c>
      <c r="H12" s="75">
        <v>25</v>
      </c>
      <c r="I12" s="75">
        <v>40</v>
      </c>
      <c r="J12" s="75">
        <v>75</v>
      </c>
      <c r="K12" s="75">
        <f>C12+J12</f>
        <v>120</v>
      </c>
      <c r="L12" s="75">
        <f>K12/30</f>
        <v>4</v>
      </c>
      <c r="M12" s="75">
        <f>C12/30</f>
        <v>1.5</v>
      </c>
      <c r="N12" s="75">
        <f>J12/30</f>
        <v>2.5</v>
      </c>
      <c r="O12" s="69" t="s">
        <v>14</v>
      </c>
    </row>
    <row r="13" spans="1:15" ht="11.25">
      <c r="A13" s="70">
        <v>2</v>
      </c>
      <c r="B13" s="79" t="s">
        <v>35</v>
      </c>
      <c r="C13" s="74">
        <v>45</v>
      </c>
      <c r="D13" s="74">
        <v>6</v>
      </c>
      <c r="E13" s="74">
        <v>3</v>
      </c>
      <c r="F13" s="74">
        <v>36</v>
      </c>
      <c r="G13" s="75">
        <v>10</v>
      </c>
      <c r="H13" s="75">
        <v>25</v>
      </c>
      <c r="I13" s="75">
        <v>40</v>
      </c>
      <c r="J13" s="75">
        <v>75</v>
      </c>
      <c r="K13" s="75">
        <f>C13+J13</f>
        <v>120</v>
      </c>
      <c r="L13" s="75">
        <f>K13/30</f>
        <v>4</v>
      </c>
      <c r="M13" s="75">
        <f>C13/30</f>
        <v>1.5</v>
      </c>
      <c r="N13" s="75">
        <f>J13/30</f>
        <v>2.5</v>
      </c>
      <c r="O13" s="69" t="s">
        <v>14</v>
      </c>
    </row>
    <row r="14" spans="1:15" ht="22.5">
      <c r="A14" s="70">
        <v>3</v>
      </c>
      <c r="B14" s="79" t="s">
        <v>62</v>
      </c>
      <c r="C14" s="74">
        <v>45</v>
      </c>
      <c r="D14" s="74">
        <v>6</v>
      </c>
      <c r="E14" s="74">
        <v>3</v>
      </c>
      <c r="F14" s="74">
        <v>36</v>
      </c>
      <c r="G14" s="75">
        <v>10</v>
      </c>
      <c r="H14" s="75">
        <v>25</v>
      </c>
      <c r="I14" s="75">
        <v>40</v>
      </c>
      <c r="J14" s="75">
        <v>75</v>
      </c>
      <c r="K14" s="75">
        <f>C14+J14</f>
        <v>120</v>
      </c>
      <c r="L14" s="75">
        <f>K14/30</f>
        <v>4</v>
      </c>
      <c r="M14" s="75">
        <f>C14/30</f>
        <v>1.5</v>
      </c>
      <c r="N14" s="75">
        <f>J14/30</f>
        <v>2.5</v>
      </c>
      <c r="O14" s="69" t="s">
        <v>14</v>
      </c>
    </row>
    <row r="15" spans="1:15" ht="11.25">
      <c r="A15" s="70">
        <v>4</v>
      </c>
      <c r="B15" s="79" t="s">
        <v>36</v>
      </c>
      <c r="C15" s="74">
        <v>45</v>
      </c>
      <c r="D15" s="74">
        <v>6</v>
      </c>
      <c r="E15" s="74">
        <v>3</v>
      </c>
      <c r="F15" s="74">
        <v>36</v>
      </c>
      <c r="G15" s="75">
        <v>10</v>
      </c>
      <c r="H15" s="75">
        <v>25</v>
      </c>
      <c r="I15" s="75">
        <v>40</v>
      </c>
      <c r="J15" s="75">
        <v>75</v>
      </c>
      <c r="K15" s="75">
        <f>C15+J15</f>
        <v>120</v>
      </c>
      <c r="L15" s="75">
        <f>K15/30</f>
        <v>4</v>
      </c>
      <c r="M15" s="75">
        <f>C15/30</f>
        <v>1.5</v>
      </c>
      <c r="N15" s="75">
        <f>J15/30</f>
        <v>2.5</v>
      </c>
      <c r="O15" s="69" t="s">
        <v>14</v>
      </c>
    </row>
    <row r="16" spans="1:15" ht="11.25">
      <c r="A16" s="70">
        <v>5</v>
      </c>
      <c r="B16" s="79" t="s">
        <v>40</v>
      </c>
      <c r="C16" s="74">
        <v>45</v>
      </c>
      <c r="D16" s="74">
        <v>6</v>
      </c>
      <c r="E16" s="74">
        <v>3</v>
      </c>
      <c r="F16" s="74">
        <v>36</v>
      </c>
      <c r="G16" s="75">
        <v>10</v>
      </c>
      <c r="H16" s="75">
        <v>25</v>
      </c>
      <c r="I16" s="75">
        <v>40</v>
      </c>
      <c r="J16" s="75">
        <v>75</v>
      </c>
      <c r="K16" s="75">
        <f>C16+J16</f>
        <v>120</v>
      </c>
      <c r="L16" s="75">
        <f>K16/30</f>
        <v>4</v>
      </c>
      <c r="M16" s="75">
        <f>C16/30</f>
        <v>1.5</v>
      </c>
      <c r="N16" s="75">
        <f>J16/30</f>
        <v>2.5</v>
      </c>
      <c r="O16" s="69" t="s">
        <v>14</v>
      </c>
    </row>
    <row r="17" spans="1:15" ht="45">
      <c r="A17" s="70"/>
      <c r="B17" s="54" t="s">
        <v>99</v>
      </c>
      <c r="C17" s="71">
        <f>C12+C13</f>
        <v>90</v>
      </c>
      <c r="D17" s="71">
        <f aca="true" t="shared" si="1" ref="D17:N17">D12+D13</f>
        <v>12</v>
      </c>
      <c r="E17" s="71">
        <f t="shared" si="1"/>
        <v>6</v>
      </c>
      <c r="F17" s="71">
        <f t="shared" si="1"/>
        <v>72</v>
      </c>
      <c r="G17" s="71">
        <f t="shared" si="1"/>
        <v>20</v>
      </c>
      <c r="H17" s="71">
        <f t="shared" si="1"/>
        <v>50</v>
      </c>
      <c r="I17" s="71">
        <f t="shared" si="1"/>
        <v>80</v>
      </c>
      <c r="J17" s="71">
        <f t="shared" si="1"/>
        <v>150</v>
      </c>
      <c r="K17" s="71">
        <f t="shared" si="1"/>
        <v>240</v>
      </c>
      <c r="L17" s="71">
        <f t="shared" si="1"/>
        <v>8</v>
      </c>
      <c r="M17" s="71">
        <f t="shared" si="1"/>
        <v>3</v>
      </c>
      <c r="N17" s="71">
        <f t="shared" si="1"/>
        <v>5</v>
      </c>
      <c r="O17" s="57"/>
    </row>
    <row r="18" spans="1:15" ht="22.5">
      <c r="A18" s="60"/>
      <c r="B18" s="50" t="s">
        <v>15</v>
      </c>
      <c r="C18" s="50">
        <f>C10+C17</f>
        <v>285</v>
      </c>
      <c r="D18" s="50">
        <f aca="true" t="shared" si="2" ref="D18:N18">D10+D17</f>
        <v>36</v>
      </c>
      <c r="E18" s="50">
        <f t="shared" si="2"/>
        <v>21</v>
      </c>
      <c r="F18" s="50">
        <f t="shared" si="2"/>
        <v>228</v>
      </c>
      <c r="G18" s="50">
        <f t="shared" si="2"/>
        <v>50</v>
      </c>
      <c r="H18" s="50">
        <f t="shared" si="2"/>
        <v>170</v>
      </c>
      <c r="I18" s="50">
        <f t="shared" si="2"/>
        <v>395</v>
      </c>
      <c r="J18" s="50">
        <f t="shared" si="2"/>
        <v>615</v>
      </c>
      <c r="K18" s="50">
        <f t="shared" si="2"/>
        <v>900</v>
      </c>
      <c r="L18" s="50">
        <f t="shared" si="2"/>
        <v>30</v>
      </c>
      <c r="M18" s="50">
        <f t="shared" si="2"/>
        <v>9.5</v>
      </c>
      <c r="N18" s="50">
        <f t="shared" si="2"/>
        <v>20.5</v>
      </c>
      <c r="O18" s="49"/>
    </row>
    <row r="19" spans="1:15" ht="21">
      <c r="A19" s="104"/>
      <c r="B19" s="105" t="s">
        <v>85</v>
      </c>
      <c r="C19" s="181" t="s">
        <v>86</v>
      </c>
      <c r="D19" s="182"/>
      <c r="E19" s="182"/>
      <c r="F19" s="182"/>
      <c r="G19" s="181" t="s">
        <v>87</v>
      </c>
      <c r="H19" s="182"/>
      <c r="I19" s="182"/>
      <c r="J19" s="182"/>
      <c r="K19" s="106" t="s">
        <v>88</v>
      </c>
      <c r="L19" s="183" t="s">
        <v>89</v>
      </c>
      <c r="M19" s="182"/>
      <c r="N19" s="182"/>
      <c r="O19" s="105" t="s">
        <v>90</v>
      </c>
    </row>
    <row r="20" spans="1:15" ht="11.25">
      <c r="A20" s="104"/>
      <c r="B20" s="105" t="s">
        <v>91</v>
      </c>
      <c r="C20" s="184" t="s">
        <v>128</v>
      </c>
      <c r="D20" s="185"/>
      <c r="E20" s="185"/>
      <c r="F20" s="186"/>
      <c r="G20" s="184" t="s">
        <v>92</v>
      </c>
      <c r="H20" s="185"/>
      <c r="I20" s="185"/>
      <c r="J20" s="186"/>
      <c r="K20" s="105" t="s">
        <v>93</v>
      </c>
      <c r="L20" s="187" t="s">
        <v>94</v>
      </c>
      <c r="M20" s="188"/>
      <c r="N20" s="189"/>
      <c r="O20" s="105" t="s">
        <v>95</v>
      </c>
    </row>
    <row r="21" spans="1:15" ht="31.5" customHeight="1">
      <c r="A21" s="190"/>
      <c r="B21" s="192"/>
      <c r="C21" s="194" t="s">
        <v>0</v>
      </c>
      <c r="D21" s="187" t="s">
        <v>1</v>
      </c>
      <c r="E21" s="188"/>
      <c r="F21" s="195" t="s">
        <v>2</v>
      </c>
      <c r="G21" s="195" t="s">
        <v>3</v>
      </c>
      <c r="H21" s="195" t="s">
        <v>4</v>
      </c>
      <c r="I21" s="194" t="s">
        <v>5</v>
      </c>
      <c r="J21" s="194" t="s">
        <v>6</v>
      </c>
      <c r="K21" s="192"/>
      <c r="L21" s="192" t="s">
        <v>7</v>
      </c>
      <c r="M21" s="192" t="s">
        <v>8</v>
      </c>
      <c r="N21" s="192" t="s">
        <v>9</v>
      </c>
      <c r="O21" s="192"/>
    </row>
    <row r="22" spans="1:15" ht="31.5">
      <c r="A22" s="191"/>
      <c r="B22" s="193"/>
      <c r="C22" s="193"/>
      <c r="D22" s="106" t="s">
        <v>10</v>
      </c>
      <c r="E22" s="108" t="s">
        <v>11</v>
      </c>
      <c r="F22" s="196"/>
      <c r="G22" s="196"/>
      <c r="H22" s="196"/>
      <c r="I22" s="197"/>
      <c r="J22" s="197"/>
      <c r="K22" s="193"/>
      <c r="L22" s="193"/>
      <c r="M22" s="193"/>
      <c r="N22" s="193"/>
      <c r="O22" s="193"/>
    </row>
    <row r="23" spans="1:15" ht="11.25">
      <c r="A23" s="178" t="s">
        <v>105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80"/>
    </row>
    <row r="24" spans="1:15" ht="11.25">
      <c r="A24" s="112" t="s">
        <v>12</v>
      </c>
      <c r="B24" s="113" t="s">
        <v>13</v>
      </c>
      <c r="C24" s="113"/>
      <c r="D24" s="114"/>
      <c r="E24" s="114"/>
      <c r="F24" s="107"/>
      <c r="G24" s="115"/>
      <c r="H24" s="115"/>
      <c r="I24" s="114"/>
      <c r="J24" s="114"/>
      <c r="K24" s="114"/>
      <c r="L24" s="114"/>
      <c r="M24" s="114"/>
      <c r="N24" s="116"/>
      <c r="O24" s="117"/>
    </row>
    <row r="25" spans="1:15" ht="21">
      <c r="A25" s="110">
        <v>1</v>
      </c>
      <c r="B25" s="118" t="s">
        <v>37</v>
      </c>
      <c r="C25" s="110">
        <v>60</v>
      </c>
      <c r="D25" s="107">
        <v>6</v>
      </c>
      <c r="E25" s="107">
        <v>6</v>
      </c>
      <c r="F25" s="107">
        <v>48</v>
      </c>
      <c r="G25" s="119">
        <v>10</v>
      </c>
      <c r="H25" s="119">
        <v>40</v>
      </c>
      <c r="I25" s="110">
        <v>130</v>
      </c>
      <c r="J25" s="110">
        <v>180</v>
      </c>
      <c r="K25" s="110">
        <f>C25+J25</f>
        <v>240</v>
      </c>
      <c r="L25" s="110">
        <f>K25/30</f>
        <v>8</v>
      </c>
      <c r="M25" s="120">
        <f>C25/30</f>
        <v>2</v>
      </c>
      <c r="N25" s="121">
        <f>J25/30</f>
        <v>6</v>
      </c>
      <c r="O25" s="122" t="s">
        <v>14</v>
      </c>
    </row>
    <row r="26" spans="1:15" ht="11.25">
      <c r="A26" s="110">
        <v>2</v>
      </c>
      <c r="B26" s="118" t="s">
        <v>38</v>
      </c>
      <c r="C26" s="110">
        <v>60</v>
      </c>
      <c r="D26" s="107">
        <v>6</v>
      </c>
      <c r="E26" s="107">
        <v>6</v>
      </c>
      <c r="F26" s="107">
        <v>48</v>
      </c>
      <c r="G26" s="119">
        <v>10</v>
      </c>
      <c r="H26" s="119">
        <v>40</v>
      </c>
      <c r="I26" s="110">
        <v>100</v>
      </c>
      <c r="J26" s="110">
        <v>150</v>
      </c>
      <c r="K26" s="110">
        <f>C26+J26</f>
        <v>210</v>
      </c>
      <c r="L26" s="110">
        <f>K26/30</f>
        <v>7</v>
      </c>
      <c r="M26" s="120">
        <f>C26/30</f>
        <v>2</v>
      </c>
      <c r="N26" s="121">
        <f>J26/30</f>
        <v>5</v>
      </c>
      <c r="O26" s="122" t="s">
        <v>14</v>
      </c>
    </row>
    <row r="27" spans="1:15" ht="11.25">
      <c r="A27" s="107">
        <v>3</v>
      </c>
      <c r="B27" s="123" t="s">
        <v>39</v>
      </c>
      <c r="C27" s="107">
        <v>60</v>
      </c>
      <c r="D27" s="107">
        <v>6</v>
      </c>
      <c r="E27" s="107">
        <v>6</v>
      </c>
      <c r="F27" s="107">
        <v>48</v>
      </c>
      <c r="G27" s="124">
        <v>10</v>
      </c>
      <c r="H27" s="124">
        <v>40</v>
      </c>
      <c r="I27" s="107">
        <v>130</v>
      </c>
      <c r="J27" s="110">
        <v>180</v>
      </c>
      <c r="K27" s="110">
        <f>C27+J27</f>
        <v>240</v>
      </c>
      <c r="L27" s="110">
        <f>K27/30</f>
        <v>8</v>
      </c>
      <c r="M27" s="120">
        <f>C27/30</f>
        <v>2</v>
      </c>
      <c r="N27" s="121">
        <f>J27/30</f>
        <v>6</v>
      </c>
      <c r="O27" s="122" t="s">
        <v>14</v>
      </c>
    </row>
    <row r="28" spans="1:15" ht="21.75" customHeight="1">
      <c r="A28" s="125"/>
      <c r="B28" s="128" t="s">
        <v>97</v>
      </c>
      <c r="C28" s="128">
        <f aca="true" t="shared" si="3" ref="C28:N28">SUM(C25:C27)</f>
        <v>180</v>
      </c>
      <c r="D28" s="128">
        <f t="shared" si="3"/>
        <v>18</v>
      </c>
      <c r="E28" s="128">
        <f t="shared" si="3"/>
        <v>18</v>
      </c>
      <c r="F28" s="128">
        <f t="shared" si="3"/>
        <v>144</v>
      </c>
      <c r="G28" s="129">
        <f t="shared" si="3"/>
        <v>30</v>
      </c>
      <c r="H28" s="129">
        <f t="shared" si="3"/>
        <v>120</v>
      </c>
      <c r="I28" s="129">
        <f t="shared" si="3"/>
        <v>360</v>
      </c>
      <c r="J28" s="129">
        <f t="shared" si="3"/>
        <v>510</v>
      </c>
      <c r="K28" s="129">
        <f t="shared" si="3"/>
        <v>690</v>
      </c>
      <c r="L28" s="129">
        <f t="shared" si="3"/>
        <v>23</v>
      </c>
      <c r="M28" s="129">
        <f t="shared" si="3"/>
        <v>6</v>
      </c>
      <c r="N28" s="129">
        <f t="shared" si="3"/>
        <v>17</v>
      </c>
      <c r="O28" s="130"/>
    </row>
    <row r="29" spans="1:15" ht="27">
      <c r="A29" s="131" t="s">
        <v>98</v>
      </c>
      <c r="B29" s="127" t="s">
        <v>110</v>
      </c>
      <c r="C29" s="128"/>
      <c r="D29" s="128"/>
      <c r="E29" s="128"/>
      <c r="F29" s="128"/>
      <c r="G29" s="129"/>
      <c r="H29" s="129"/>
      <c r="I29" s="129"/>
      <c r="J29" s="129"/>
      <c r="K29" s="129"/>
      <c r="L29" s="129"/>
      <c r="M29" s="129"/>
      <c r="N29" s="129"/>
      <c r="O29" s="130"/>
    </row>
    <row r="30" spans="1:15" ht="11.25">
      <c r="A30" s="109">
        <v>1</v>
      </c>
      <c r="B30" s="132" t="s">
        <v>126</v>
      </c>
      <c r="C30" s="126">
        <v>45</v>
      </c>
      <c r="D30" s="126">
        <v>6</v>
      </c>
      <c r="E30" s="126">
        <v>3</v>
      </c>
      <c r="F30" s="126">
        <v>36</v>
      </c>
      <c r="G30" s="133">
        <v>10</v>
      </c>
      <c r="H30" s="133">
        <v>25</v>
      </c>
      <c r="I30" s="133">
        <v>40</v>
      </c>
      <c r="J30" s="133">
        <v>75</v>
      </c>
      <c r="K30" s="133">
        <f>C30+J30</f>
        <v>120</v>
      </c>
      <c r="L30" s="133">
        <f>K30/30</f>
        <v>4</v>
      </c>
      <c r="M30" s="133">
        <f>C30/30</f>
        <v>1.5</v>
      </c>
      <c r="N30" s="133">
        <f>J30/30</f>
        <v>2.5</v>
      </c>
      <c r="O30" s="122" t="s">
        <v>14</v>
      </c>
    </row>
    <row r="31" spans="1:15" ht="11.25">
      <c r="A31" s="109">
        <v>2</v>
      </c>
      <c r="B31" s="123" t="s">
        <v>63</v>
      </c>
      <c r="C31" s="126">
        <v>45</v>
      </c>
      <c r="D31" s="126">
        <v>6</v>
      </c>
      <c r="E31" s="126">
        <v>3</v>
      </c>
      <c r="F31" s="126">
        <v>36</v>
      </c>
      <c r="G31" s="133">
        <v>10</v>
      </c>
      <c r="H31" s="133">
        <v>25</v>
      </c>
      <c r="I31" s="133">
        <v>40</v>
      </c>
      <c r="J31" s="133">
        <v>75</v>
      </c>
      <c r="K31" s="133">
        <f>C31+J31</f>
        <v>120</v>
      </c>
      <c r="L31" s="133">
        <f>K31/30</f>
        <v>4</v>
      </c>
      <c r="M31" s="133">
        <f>C31/30</f>
        <v>1.5</v>
      </c>
      <c r="N31" s="133">
        <f>J31/30</f>
        <v>2.5</v>
      </c>
      <c r="O31" s="122" t="s">
        <v>14</v>
      </c>
    </row>
    <row r="32" spans="1:15" ht="29.25" customHeight="1">
      <c r="A32" s="109">
        <v>3</v>
      </c>
      <c r="B32" s="134" t="s">
        <v>64</v>
      </c>
      <c r="C32" s="126">
        <v>45</v>
      </c>
      <c r="D32" s="126">
        <v>6</v>
      </c>
      <c r="E32" s="126">
        <v>3</v>
      </c>
      <c r="F32" s="126">
        <v>36</v>
      </c>
      <c r="G32" s="133">
        <v>10</v>
      </c>
      <c r="H32" s="133">
        <v>25</v>
      </c>
      <c r="I32" s="133">
        <v>40</v>
      </c>
      <c r="J32" s="133">
        <v>75</v>
      </c>
      <c r="K32" s="133">
        <f>C32+J32</f>
        <v>120</v>
      </c>
      <c r="L32" s="133">
        <f>K32/30</f>
        <v>4</v>
      </c>
      <c r="M32" s="133">
        <f>C32/30</f>
        <v>1.5</v>
      </c>
      <c r="N32" s="133">
        <f>J32/30</f>
        <v>2.5</v>
      </c>
      <c r="O32" s="122" t="s">
        <v>14</v>
      </c>
    </row>
    <row r="33" spans="1:15" ht="44.25" customHeight="1">
      <c r="A33" s="125"/>
      <c r="B33" s="150" t="s">
        <v>99</v>
      </c>
      <c r="C33" s="128">
        <f>C30</f>
        <v>45</v>
      </c>
      <c r="D33" s="128">
        <f aca="true" t="shared" si="4" ref="D33:N33">D30</f>
        <v>6</v>
      </c>
      <c r="E33" s="128">
        <f t="shared" si="4"/>
        <v>3</v>
      </c>
      <c r="F33" s="128">
        <f t="shared" si="4"/>
        <v>36</v>
      </c>
      <c r="G33" s="128">
        <f t="shared" si="4"/>
        <v>10</v>
      </c>
      <c r="H33" s="128">
        <f t="shared" si="4"/>
        <v>25</v>
      </c>
      <c r="I33" s="128">
        <f t="shared" si="4"/>
        <v>40</v>
      </c>
      <c r="J33" s="128">
        <f t="shared" si="4"/>
        <v>75</v>
      </c>
      <c r="K33" s="128">
        <f t="shared" si="4"/>
        <v>120</v>
      </c>
      <c r="L33" s="128">
        <f t="shared" si="4"/>
        <v>4</v>
      </c>
      <c r="M33" s="128">
        <f t="shared" si="4"/>
        <v>1.5</v>
      </c>
      <c r="N33" s="128">
        <f t="shared" si="4"/>
        <v>2.5</v>
      </c>
      <c r="O33" s="130"/>
    </row>
    <row r="34" spans="1:15" ht="35.25" customHeight="1">
      <c r="A34" s="131" t="s">
        <v>100</v>
      </c>
      <c r="B34" s="150" t="s">
        <v>111</v>
      </c>
      <c r="C34" s="128"/>
      <c r="D34" s="128"/>
      <c r="E34" s="128"/>
      <c r="F34" s="128"/>
      <c r="G34" s="129"/>
      <c r="H34" s="129"/>
      <c r="I34" s="129"/>
      <c r="J34" s="129"/>
      <c r="K34" s="129"/>
      <c r="L34" s="129"/>
      <c r="M34" s="129"/>
      <c r="N34" s="129"/>
      <c r="O34" s="130"/>
    </row>
    <row r="35" spans="1:15" ht="11.25">
      <c r="A35" s="109">
        <v>1</v>
      </c>
      <c r="B35" s="135" t="s">
        <v>41</v>
      </c>
      <c r="C35" s="126">
        <v>30</v>
      </c>
      <c r="D35" s="126">
        <v>3</v>
      </c>
      <c r="E35" s="126">
        <v>3</v>
      </c>
      <c r="F35" s="126">
        <v>24</v>
      </c>
      <c r="G35" s="133">
        <v>10</v>
      </c>
      <c r="H35" s="133">
        <v>25</v>
      </c>
      <c r="I35" s="133">
        <v>25</v>
      </c>
      <c r="J35" s="133">
        <v>60</v>
      </c>
      <c r="K35" s="133">
        <f>C35+J35</f>
        <v>90</v>
      </c>
      <c r="L35" s="133">
        <f>K35/30</f>
        <v>3</v>
      </c>
      <c r="M35" s="133">
        <f>C35/30</f>
        <v>1</v>
      </c>
      <c r="N35" s="133">
        <f>J35/30</f>
        <v>2</v>
      </c>
      <c r="O35" s="130" t="s">
        <v>14</v>
      </c>
    </row>
    <row r="36" spans="1:15" ht="27.75" customHeight="1">
      <c r="A36" s="109">
        <v>2</v>
      </c>
      <c r="B36" s="132" t="s">
        <v>42</v>
      </c>
      <c r="C36" s="126">
        <v>30</v>
      </c>
      <c r="D36" s="126">
        <v>3</v>
      </c>
      <c r="E36" s="126">
        <v>3</v>
      </c>
      <c r="F36" s="126">
        <v>24</v>
      </c>
      <c r="G36" s="133">
        <v>10</v>
      </c>
      <c r="H36" s="133">
        <v>25</v>
      </c>
      <c r="I36" s="133">
        <v>25</v>
      </c>
      <c r="J36" s="133">
        <v>60</v>
      </c>
      <c r="K36" s="133">
        <f>C36+J36</f>
        <v>90</v>
      </c>
      <c r="L36" s="133">
        <f>K36/30</f>
        <v>3</v>
      </c>
      <c r="M36" s="133">
        <f>C36/30</f>
        <v>1</v>
      </c>
      <c r="N36" s="133">
        <f>J36/30</f>
        <v>2</v>
      </c>
      <c r="O36" s="130" t="s">
        <v>14</v>
      </c>
    </row>
    <row r="37" spans="1:15" ht="18.75" customHeight="1">
      <c r="A37" s="125"/>
      <c r="B37" s="150" t="s">
        <v>101</v>
      </c>
      <c r="C37" s="128">
        <f>C35</f>
        <v>30</v>
      </c>
      <c r="D37" s="128">
        <f aca="true" t="shared" si="5" ref="D37:N37">D35</f>
        <v>3</v>
      </c>
      <c r="E37" s="128">
        <f t="shared" si="5"/>
        <v>3</v>
      </c>
      <c r="F37" s="128">
        <f t="shared" si="5"/>
        <v>24</v>
      </c>
      <c r="G37" s="128">
        <f t="shared" si="5"/>
        <v>10</v>
      </c>
      <c r="H37" s="128">
        <f t="shared" si="5"/>
        <v>25</v>
      </c>
      <c r="I37" s="128">
        <f t="shared" si="5"/>
        <v>25</v>
      </c>
      <c r="J37" s="128">
        <f t="shared" si="5"/>
        <v>60</v>
      </c>
      <c r="K37" s="128">
        <f t="shared" si="5"/>
        <v>90</v>
      </c>
      <c r="L37" s="128">
        <f t="shared" si="5"/>
        <v>3</v>
      </c>
      <c r="M37" s="128">
        <f t="shared" si="5"/>
        <v>1</v>
      </c>
      <c r="N37" s="128">
        <f t="shared" si="5"/>
        <v>2</v>
      </c>
      <c r="O37" s="130"/>
    </row>
    <row r="38" spans="1:15" ht="19.5" customHeight="1">
      <c r="A38" s="125"/>
      <c r="B38" s="150" t="s">
        <v>16</v>
      </c>
      <c r="C38" s="113">
        <f>C28+C33+C37</f>
        <v>255</v>
      </c>
      <c r="D38" s="113">
        <f aca="true" t="shared" si="6" ref="D38:N38">D28+D33+D37</f>
        <v>27</v>
      </c>
      <c r="E38" s="113">
        <f t="shared" si="6"/>
        <v>24</v>
      </c>
      <c r="F38" s="113">
        <f t="shared" si="6"/>
        <v>204</v>
      </c>
      <c r="G38" s="113">
        <f t="shared" si="6"/>
        <v>50</v>
      </c>
      <c r="H38" s="113">
        <f t="shared" si="6"/>
        <v>170</v>
      </c>
      <c r="I38" s="113">
        <f t="shared" si="6"/>
        <v>425</v>
      </c>
      <c r="J38" s="113">
        <f t="shared" si="6"/>
        <v>645</v>
      </c>
      <c r="K38" s="113">
        <f t="shared" si="6"/>
        <v>900</v>
      </c>
      <c r="L38" s="113">
        <f t="shared" si="6"/>
        <v>30</v>
      </c>
      <c r="M38" s="113">
        <f t="shared" si="6"/>
        <v>8.5</v>
      </c>
      <c r="N38" s="113">
        <f t="shared" si="6"/>
        <v>21.5</v>
      </c>
      <c r="O38" s="136"/>
    </row>
    <row r="39" spans="1:15" ht="19.5" customHeight="1" thickBot="1">
      <c r="A39" s="137"/>
      <c r="B39" s="139" t="s">
        <v>18</v>
      </c>
      <c r="C39" s="139">
        <f aca="true" t="shared" si="7" ref="C39:N39">C18+C38</f>
        <v>540</v>
      </c>
      <c r="D39" s="139">
        <f t="shared" si="7"/>
        <v>63</v>
      </c>
      <c r="E39" s="139">
        <f t="shared" si="7"/>
        <v>45</v>
      </c>
      <c r="F39" s="139">
        <f t="shared" si="7"/>
        <v>432</v>
      </c>
      <c r="G39" s="140">
        <f t="shared" si="7"/>
        <v>100</v>
      </c>
      <c r="H39" s="140">
        <f t="shared" si="7"/>
        <v>340</v>
      </c>
      <c r="I39" s="140">
        <f t="shared" si="7"/>
        <v>820</v>
      </c>
      <c r="J39" s="140">
        <f t="shared" si="7"/>
        <v>1260</v>
      </c>
      <c r="K39" s="140">
        <f t="shared" si="7"/>
        <v>1800</v>
      </c>
      <c r="L39" s="140">
        <f t="shared" si="7"/>
        <v>60</v>
      </c>
      <c r="M39" s="140">
        <f t="shared" si="7"/>
        <v>18</v>
      </c>
      <c r="N39" s="140">
        <f t="shared" si="7"/>
        <v>42</v>
      </c>
      <c r="O39" s="141"/>
    </row>
    <row r="42" ht="18" customHeight="1"/>
    <row r="43" ht="21" customHeight="1"/>
    <row r="44" ht="33.75" customHeight="1"/>
  </sheetData>
  <sheetProtection/>
  <mergeCells count="43">
    <mergeCell ref="H21:H22"/>
    <mergeCell ref="N21:N22"/>
    <mergeCell ref="O21:O22"/>
    <mergeCell ref="I21:I22"/>
    <mergeCell ref="J21:J22"/>
    <mergeCell ref="K21:K22"/>
    <mergeCell ref="L21:L22"/>
    <mergeCell ref="G20:J20"/>
    <mergeCell ref="L20:N20"/>
    <mergeCell ref="A21:A22"/>
    <mergeCell ref="B21:B22"/>
    <mergeCell ref="C21:C22"/>
    <mergeCell ref="D21:E21"/>
    <mergeCell ref="F21:F22"/>
    <mergeCell ref="G21:G22"/>
    <mergeCell ref="M21:M22"/>
    <mergeCell ref="C2:F2"/>
    <mergeCell ref="G2:J2"/>
    <mergeCell ref="L2:N2"/>
    <mergeCell ref="A3:A4"/>
    <mergeCell ref="B3:B4"/>
    <mergeCell ref="L3:L4"/>
    <mergeCell ref="A23:O23"/>
    <mergeCell ref="C3:C4"/>
    <mergeCell ref="D3:E3"/>
    <mergeCell ref="F3:F4"/>
    <mergeCell ref="G3:G4"/>
    <mergeCell ref="H3:H4"/>
    <mergeCell ref="C19:F19"/>
    <mergeCell ref="G19:J19"/>
    <mergeCell ref="L19:N19"/>
    <mergeCell ref="C20:F20"/>
    <mergeCell ref="L1:N1"/>
    <mergeCell ref="C1:F1"/>
    <mergeCell ref="G1:J1"/>
    <mergeCell ref="A5:O5"/>
    <mergeCell ref="O3:O4"/>
    <mergeCell ref="M3:M4"/>
    <mergeCell ref="J3:J4"/>
    <mergeCell ref="K3:K4"/>
    <mergeCell ref="N3:N4"/>
    <mergeCell ref="I3:I4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6">
      <selection activeCell="P17" sqref="P17"/>
    </sheetView>
  </sheetViews>
  <sheetFormatPr defaultColWidth="9.140625" defaultRowHeight="15"/>
  <cols>
    <col min="1" max="1" width="3.57421875" style="58" customWidth="1"/>
    <col min="2" max="2" width="18.57421875" style="58" customWidth="1"/>
    <col min="3" max="3" width="6.8515625" style="58" customWidth="1"/>
    <col min="4" max="4" width="7.140625" style="58" customWidth="1"/>
    <col min="5" max="5" width="8.28125" style="58" customWidth="1"/>
    <col min="6" max="6" width="7.28125" style="58" customWidth="1"/>
    <col min="7" max="7" width="6.7109375" style="58" customWidth="1"/>
    <col min="8" max="8" width="6.421875" style="58" customWidth="1"/>
    <col min="9" max="9" width="7.00390625" style="58" customWidth="1"/>
    <col min="10" max="10" width="9.140625" style="58" customWidth="1"/>
    <col min="11" max="11" width="8.00390625" style="58" customWidth="1"/>
    <col min="12" max="12" width="6.57421875" style="58" customWidth="1"/>
    <col min="13" max="13" width="7.421875" style="58" customWidth="1"/>
    <col min="14" max="14" width="6.8515625" style="58" customWidth="1"/>
    <col min="15" max="15" width="8.57421875" style="58" customWidth="1"/>
    <col min="16" max="16384" width="9.140625" style="58" customWidth="1"/>
  </cols>
  <sheetData>
    <row r="1" spans="1:15" ht="22.5">
      <c r="A1" s="48"/>
      <c r="B1" s="44" t="s">
        <v>85</v>
      </c>
      <c r="C1" s="166" t="s">
        <v>86</v>
      </c>
      <c r="D1" s="167"/>
      <c r="E1" s="167"/>
      <c r="F1" s="168"/>
      <c r="G1" s="166" t="s">
        <v>87</v>
      </c>
      <c r="H1" s="167"/>
      <c r="I1" s="167"/>
      <c r="J1" s="168"/>
      <c r="K1" s="45" t="s">
        <v>88</v>
      </c>
      <c r="L1" s="161" t="s">
        <v>89</v>
      </c>
      <c r="M1" s="167"/>
      <c r="N1" s="168"/>
      <c r="O1" s="46" t="s">
        <v>90</v>
      </c>
    </row>
    <row r="2" spans="1:15" ht="11.25">
      <c r="A2" s="49"/>
      <c r="B2" s="47" t="s">
        <v>91</v>
      </c>
      <c r="C2" s="166" t="s">
        <v>128</v>
      </c>
      <c r="D2" s="169"/>
      <c r="E2" s="169"/>
      <c r="F2" s="170"/>
      <c r="G2" s="166" t="s">
        <v>92</v>
      </c>
      <c r="H2" s="169"/>
      <c r="I2" s="169"/>
      <c r="J2" s="170"/>
      <c r="K2" s="47" t="s">
        <v>93</v>
      </c>
      <c r="L2" s="161" t="s">
        <v>94</v>
      </c>
      <c r="M2" s="162"/>
      <c r="N2" s="171"/>
      <c r="O2" s="47" t="s">
        <v>95</v>
      </c>
    </row>
    <row r="3" spans="1:15" ht="20.25" customHeight="1">
      <c r="A3" s="156"/>
      <c r="B3" s="152"/>
      <c r="C3" s="154" t="s">
        <v>0</v>
      </c>
      <c r="D3" s="161" t="s">
        <v>1</v>
      </c>
      <c r="E3" s="162"/>
      <c r="F3" s="163" t="s">
        <v>2</v>
      </c>
      <c r="G3" s="163" t="s">
        <v>3</v>
      </c>
      <c r="H3" s="163" t="s">
        <v>4</v>
      </c>
      <c r="I3" s="154" t="s">
        <v>5</v>
      </c>
      <c r="J3" s="154" t="s">
        <v>6</v>
      </c>
      <c r="K3" s="152"/>
      <c r="L3" s="152" t="s">
        <v>7</v>
      </c>
      <c r="M3" s="152" t="s">
        <v>8</v>
      </c>
      <c r="N3" s="152" t="s">
        <v>9</v>
      </c>
      <c r="O3" s="152"/>
    </row>
    <row r="4" spans="1:15" ht="33.75">
      <c r="A4" s="157"/>
      <c r="B4" s="153"/>
      <c r="C4" s="153"/>
      <c r="D4" s="6" t="s">
        <v>10</v>
      </c>
      <c r="E4" s="7" t="s">
        <v>11</v>
      </c>
      <c r="F4" s="164"/>
      <c r="G4" s="164"/>
      <c r="H4" s="164"/>
      <c r="I4" s="155"/>
      <c r="J4" s="155"/>
      <c r="K4" s="153"/>
      <c r="L4" s="153"/>
      <c r="M4" s="153"/>
      <c r="N4" s="153"/>
      <c r="O4" s="153"/>
    </row>
    <row r="5" spans="1:15" ht="11.25">
      <c r="A5" s="175" t="s">
        <v>106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7"/>
    </row>
    <row r="6" spans="1:15" ht="11.25">
      <c r="A6" s="59" t="s">
        <v>12</v>
      </c>
      <c r="B6" s="50" t="s">
        <v>13</v>
      </c>
      <c r="C6" s="50"/>
      <c r="D6" s="60"/>
      <c r="E6" s="61"/>
      <c r="F6" s="49"/>
      <c r="G6" s="62"/>
      <c r="H6" s="62"/>
      <c r="I6" s="60"/>
      <c r="J6" s="60"/>
      <c r="K6" s="60"/>
      <c r="L6" s="60"/>
      <c r="M6" s="60"/>
      <c r="N6" s="63"/>
      <c r="O6" s="64"/>
    </row>
    <row r="7" spans="1:15" ht="22.5">
      <c r="A7" s="65">
        <v>1</v>
      </c>
      <c r="B7" s="55" t="s">
        <v>65</v>
      </c>
      <c r="C7" s="65">
        <v>60</v>
      </c>
      <c r="D7" s="65">
        <v>6</v>
      </c>
      <c r="E7" s="66">
        <v>6</v>
      </c>
      <c r="F7" s="65">
        <v>48</v>
      </c>
      <c r="G7" s="66">
        <v>10</v>
      </c>
      <c r="H7" s="66">
        <v>40</v>
      </c>
      <c r="I7" s="65">
        <v>100</v>
      </c>
      <c r="J7" s="65">
        <v>150</v>
      </c>
      <c r="K7" s="65">
        <f>C7+J7</f>
        <v>210</v>
      </c>
      <c r="L7" s="65">
        <f>K7/30</f>
        <v>7</v>
      </c>
      <c r="M7" s="67">
        <f>C7/30</f>
        <v>2</v>
      </c>
      <c r="N7" s="68">
        <f>J7/30</f>
        <v>5</v>
      </c>
      <c r="O7" s="69" t="s">
        <v>14</v>
      </c>
    </row>
    <row r="8" spans="1:15" ht="11.25">
      <c r="A8" s="65">
        <v>2</v>
      </c>
      <c r="B8" s="55" t="s">
        <v>66</v>
      </c>
      <c r="C8" s="65">
        <v>60</v>
      </c>
      <c r="D8" s="65">
        <v>6</v>
      </c>
      <c r="E8" s="66">
        <v>6</v>
      </c>
      <c r="F8" s="65">
        <v>48</v>
      </c>
      <c r="G8" s="66">
        <v>10</v>
      </c>
      <c r="H8" s="66">
        <v>40</v>
      </c>
      <c r="I8" s="65">
        <v>130</v>
      </c>
      <c r="J8" s="65">
        <v>180</v>
      </c>
      <c r="K8" s="65">
        <f>C8+J8</f>
        <v>240</v>
      </c>
      <c r="L8" s="65">
        <f>K8/30</f>
        <v>8</v>
      </c>
      <c r="M8" s="67">
        <f>C8/30</f>
        <v>2</v>
      </c>
      <c r="N8" s="68">
        <f>J8/30</f>
        <v>6</v>
      </c>
      <c r="O8" s="69" t="s">
        <v>14</v>
      </c>
    </row>
    <row r="9" spans="1:15" ht="11.25">
      <c r="A9" s="65">
        <v>3</v>
      </c>
      <c r="B9" s="55" t="s">
        <v>45</v>
      </c>
      <c r="C9" s="65">
        <v>60</v>
      </c>
      <c r="D9" s="65">
        <v>6</v>
      </c>
      <c r="E9" s="66">
        <v>6</v>
      </c>
      <c r="F9" s="65">
        <v>48</v>
      </c>
      <c r="G9" s="66">
        <v>10</v>
      </c>
      <c r="H9" s="66">
        <v>40</v>
      </c>
      <c r="I9" s="65">
        <v>130</v>
      </c>
      <c r="J9" s="65">
        <v>180</v>
      </c>
      <c r="K9" s="65">
        <f>C9+J9</f>
        <v>240</v>
      </c>
      <c r="L9" s="65">
        <f>K9/30</f>
        <v>8</v>
      </c>
      <c r="M9" s="67">
        <f>C9/30</f>
        <v>2</v>
      </c>
      <c r="N9" s="68">
        <f>J9/30</f>
        <v>6</v>
      </c>
      <c r="O9" s="69" t="s">
        <v>14</v>
      </c>
    </row>
    <row r="10" spans="1:15" ht="45">
      <c r="A10" s="70"/>
      <c r="B10" s="50" t="s">
        <v>97</v>
      </c>
      <c r="C10" s="71">
        <f aca="true" t="shared" si="0" ref="C10:N10">SUM(C7:C9)</f>
        <v>180</v>
      </c>
      <c r="D10" s="71">
        <f t="shared" si="0"/>
        <v>18</v>
      </c>
      <c r="E10" s="71">
        <f t="shared" si="0"/>
        <v>18</v>
      </c>
      <c r="F10" s="71">
        <f t="shared" si="0"/>
        <v>144</v>
      </c>
      <c r="G10" s="72">
        <f t="shared" si="0"/>
        <v>30</v>
      </c>
      <c r="H10" s="72">
        <f t="shared" si="0"/>
        <v>120</v>
      </c>
      <c r="I10" s="72">
        <f t="shared" si="0"/>
        <v>360</v>
      </c>
      <c r="J10" s="72">
        <f t="shared" si="0"/>
        <v>510</v>
      </c>
      <c r="K10" s="72">
        <f t="shared" si="0"/>
        <v>690</v>
      </c>
      <c r="L10" s="72">
        <f t="shared" si="0"/>
        <v>23</v>
      </c>
      <c r="M10" s="72">
        <f t="shared" si="0"/>
        <v>6</v>
      </c>
      <c r="N10" s="72">
        <f t="shared" si="0"/>
        <v>17</v>
      </c>
      <c r="O10" s="57"/>
    </row>
    <row r="11" spans="1:15" ht="33.75">
      <c r="A11" s="73" t="s">
        <v>98</v>
      </c>
      <c r="B11" s="54" t="s">
        <v>112</v>
      </c>
      <c r="C11" s="71"/>
      <c r="D11" s="71"/>
      <c r="E11" s="71"/>
      <c r="F11" s="71"/>
      <c r="G11" s="72"/>
      <c r="H11" s="72"/>
      <c r="I11" s="72"/>
      <c r="J11" s="72"/>
      <c r="K11" s="72"/>
      <c r="L11" s="72"/>
      <c r="M11" s="72"/>
      <c r="N11" s="72"/>
      <c r="O11" s="57"/>
    </row>
    <row r="12" spans="1:15" ht="11.25">
      <c r="A12" s="48">
        <v>1</v>
      </c>
      <c r="B12" s="86" t="s">
        <v>46</v>
      </c>
      <c r="C12" s="74">
        <v>45</v>
      </c>
      <c r="D12" s="74">
        <v>6</v>
      </c>
      <c r="E12" s="74">
        <v>3</v>
      </c>
      <c r="F12" s="74">
        <v>36</v>
      </c>
      <c r="G12" s="75">
        <v>10</v>
      </c>
      <c r="H12" s="75">
        <v>25</v>
      </c>
      <c r="I12" s="75">
        <v>40</v>
      </c>
      <c r="J12" s="75">
        <v>75</v>
      </c>
      <c r="K12" s="75">
        <f>C12+J12</f>
        <v>120</v>
      </c>
      <c r="L12" s="75">
        <f>K12/30</f>
        <v>4</v>
      </c>
      <c r="M12" s="75">
        <f>C12/30</f>
        <v>1.5</v>
      </c>
      <c r="N12" s="75">
        <f>J12/30</f>
        <v>2.5</v>
      </c>
      <c r="O12" s="69" t="s">
        <v>14</v>
      </c>
    </row>
    <row r="13" spans="1:15" ht="11.25">
      <c r="A13" s="48">
        <v>2</v>
      </c>
      <c r="B13" s="86" t="s">
        <v>123</v>
      </c>
      <c r="C13" s="74">
        <v>45</v>
      </c>
      <c r="D13" s="74">
        <v>6</v>
      </c>
      <c r="E13" s="74">
        <v>3</v>
      </c>
      <c r="F13" s="74">
        <v>36</v>
      </c>
      <c r="G13" s="75">
        <v>10</v>
      </c>
      <c r="H13" s="75">
        <v>25</v>
      </c>
      <c r="I13" s="75">
        <v>40</v>
      </c>
      <c r="J13" s="75">
        <v>75</v>
      </c>
      <c r="K13" s="75">
        <v>120</v>
      </c>
      <c r="L13" s="75">
        <v>4</v>
      </c>
      <c r="M13" s="75">
        <v>1.5</v>
      </c>
      <c r="N13" s="75">
        <v>2.5</v>
      </c>
      <c r="O13" s="69" t="s">
        <v>14</v>
      </c>
    </row>
    <row r="14" spans="1:15" ht="11.25">
      <c r="A14" s="48">
        <v>3</v>
      </c>
      <c r="B14" s="87" t="s">
        <v>47</v>
      </c>
      <c r="C14" s="74">
        <v>45</v>
      </c>
      <c r="D14" s="74">
        <v>6</v>
      </c>
      <c r="E14" s="74">
        <v>3</v>
      </c>
      <c r="F14" s="74">
        <v>36</v>
      </c>
      <c r="G14" s="75">
        <v>10</v>
      </c>
      <c r="H14" s="75">
        <v>25</v>
      </c>
      <c r="I14" s="75">
        <v>40</v>
      </c>
      <c r="J14" s="75">
        <v>75</v>
      </c>
      <c r="K14" s="75">
        <f>C14+J14</f>
        <v>120</v>
      </c>
      <c r="L14" s="75">
        <f>K14/30</f>
        <v>4</v>
      </c>
      <c r="M14" s="75">
        <f>C14/30</f>
        <v>1.5</v>
      </c>
      <c r="N14" s="75">
        <f>J14/30</f>
        <v>2.5</v>
      </c>
      <c r="O14" s="69" t="s">
        <v>14</v>
      </c>
    </row>
    <row r="15" spans="1:15" ht="21.75" customHeight="1">
      <c r="A15" s="48">
        <v>4</v>
      </c>
      <c r="B15" s="87" t="s">
        <v>124</v>
      </c>
      <c r="C15" s="74">
        <v>45</v>
      </c>
      <c r="D15" s="74">
        <v>6</v>
      </c>
      <c r="E15" s="74">
        <v>3</v>
      </c>
      <c r="F15" s="74">
        <v>36</v>
      </c>
      <c r="G15" s="75">
        <v>10</v>
      </c>
      <c r="H15" s="75">
        <v>25</v>
      </c>
      <c r="I15" s="75">
        <v>40</v>
      </c>
      <c r="J15" s="75">
        <v>75</v>
      </c>
      <c r="K15" s="75">
        <v>120</v>
      </c>
      <c r="L15" s="75">
        <v>4</v>
      </c>
      <c r="M15" s="75">
        <v>1.5</v>
      </c>
      <c r="N15" s="75">
        <v>2.5</v>
      </c>
      <c r="O15" s="142" t="s">
        <v>14</v>
      </c>
    </row>
    <row r="16" spans="1:15" ht="45">
      <c r="A16" s="70"/>
      <c r="B16" s="54" t="s">
        <v>99</v>
      </c>
      <c r="C16" s="71">
        <f>C12</f>
        <v>45</v>
      </c>
      <c r="D16" s="71">
        <f aca="true" t="shared" si="1" ref="D16:N16">D12</f>
        <v>6</v>
      </c>
      <c r="E16" s="71">
        <f t="shared" si="1"/>
        <v>3</v>
      </c>
      <c r="F16" s="71">
        <f t="shared" si="1"/>
        <v>36</v>
      </c>
      <c r="G16" s="71">
        <f t="shared" si="1"/>
        <v>10</v>
      </c>
      <c r="H16" s="71">
        <f t="shared" si="1"/>
        <v>25</v>
      </c>
      <c r="I16" s="71">
        <f t="shared" si="1"/>
        <v>40</v>
      </c>
      <c r="J16" s="71">
        <f t="shared" si="1"/>
        <v>75</v>
      </c>
      <c r="K16" s="71">
        <f t="shared" si="1"/>
        <v>120</v>
      </c>
      <c r="L16" s="71">
        <f t="shared" si="1"/>
        <v>4</v>
      </c>
      <c r="M16" s="71">
        <f t="shared" si="1"/>
        <v>1.5</v>
      </c>
      <c r="N16" s="71">
        <f t="shared" si="1"/>
        <v>2.5</v>
      </c>
      <c r="O16" s="57"/>
    </row>
    <row r="17" spans="1:15" ht="33.75">
      <c r="A17" s="73" t="s">
        <v>100</v>
      </c>
      <c r="B17" s="54" t="s">
        <v>113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57"/>
    </row>
    <row r="18" spans="1:15" ht="11.25">
      <c r="A18" s="48">
        <v>1</v>
      </c>
      <c r="B18" s="79" t="s">
        <v>48</v>
      </c>
      <c r="C18" s="74">
        <v>30</v>
      </c>
      <c r="D18" s="74">
        <v>3</v>
      </c>
      <c r="E18" s="74">
        <v>3</v>
      </c>
      <c r="F18" s="74">
        <v>24</v>
      </c>
      <c r="G18" s="74">
        <v>10</v>
      </c>
      <c r="H18" s="74">
        <v>25</v>
      </c>
      <c r="I18" s="74">
        <v>25</v>
      </c>
      <c r="J18" s="74">
        <v>60</v>
      </c>
      <c r="K18" s="74">
        <f>C18+J18</f>
        <v>90</v>
      </c>
      <c r="L18" s="74">
        <f>K18/30</f>
        <v>3</v>
      </c>
      <c r="M18" s="74">
        <f>C18/30</f>
        <v>1</v>
      </c>
      <c r="N18" s="74">
        <f>J18/30</f>
        <v>2</v>
      </c>
      <c r="O18" s="142" t="s">
        <v>14</v>
      </c>
    </row>
    <row r="19" spans="1:15" ht="11.25">
      <c r="A19" s="48">
        <v>2</v>
      </c>
      <c r="B19" s="79" t="s">
        <v>49</v>
      </c>
      <c r="C19" s="74">
        <v>30</v>
      </c>
      <c r="D19" s="74">
        <v>3</v>
      </c>
      <c r="E19" s="74">
        <v>3</v>
      </c>
      <c r="F19" s="74">
        <v>24</v>
      </c>
      <c r="G19" s="74">
        <v>10</v>
      </c>
      <c r="H19" s="74">
        <v>25</v>
      </c>
      <c r="I19" s="74">
        <v>25</v>
      </c>
      <c r="J19" s="74">
        <v>60</v>
      </c>
      <c r="K19" s="74">
        <f>C19+J19</f>
        <v>90</v>
      </c>
      <c r="L19" s="74">
        <f>K19/30</f>
        <v>3</v>
      </c>
      <c r="M19" s="74">
        <f>C19/30</f>
        <v>1</v>
      </c>
      <c r="N19" s="74">
        <f>J19/30</f>
        <v>2</v>
      </c>
      <c r="O19" s="142" t="s">
        <v>14</v>
      </c>
    </row>
    <row r="20" spans="1:15" ht="45">
      <c r="A20" s="70"/>
      <c r="B20" s="54" t="s">
        <v>101</v>
      </c>
      <c r="C20" s="71">
        <f>C18</f>
        <v>30</v>
      </c>
      <c r="D20" s="71">
        <f aca="true" t="shared" si="2" ref="D20:N20">D18</f>
        <v>3</v>
      </c>
      <c r="E20" s="71">
        <f t="shared" si="2"/>
        <v>3</v>
      </c>
      <c r="F20" s="71">
        <f t="shared" si="2"/>
        <v>24</v>
      </c>
      <c r="G20" s="71">
        <f t="shared" si="2"/>
        <v>10</v>
      </c>
      <c r="H20" s="71">
        <f t="shared" si="2"/>
        <v>25</v>
      </c>
      <c r="I20" s="71">
        <f t="shared" si="2"/>
        <v>25</v>
      </c>
      <c r="J20" s="71">
        <f t="shared" si="2"/>
        <v>60</v>
      </c>
      <c r="K20" s="71">
        <f t="shared" si="2"/>
        <v>90</v>
      </c>
      <c r="L20" s="71">
        <f t="shared" si="2"/>
        <v>3</v>
      </c>
      <c r="M20" s="71">
        <f t="shared" si="2"/>
        <v>1</v>
      </c>
      <c r="N20" s="71">
        <f t="shared" si="2"/>
        <v>2</v>
      </c>
      <c r="O20" s="142"/>
    </row>
    <row r="21" spans="1:15" ht="11.25">
      <c r="A21" s="60"/>
      <c r="B21" s="50" t="s">
        <v>15</v>
      </c>
      <c r="C21" s="50">
        <f aca="true" t="shared" si="3" ref="C21:N21">C10+C16+C20</f>
        <v>255</v>
      </c>
      <c r="D21" s="50">
        <f t="shared" si="3"/>
        <v>27</v>
      </c>
      <c r="E21" s="50">
        <f t="shared" si="3"/>
        <v>24</v>
      </c>
      <c r="F21" s="50">
        <f t="shared" si="3"/>
        <v>204</v>
      </c>
      <c r="G21" s="50">
        <f t="shared" si="3"/>
        <v>50</v>
      </c>
      <c r="H21" s="50">
        <f t="shared" si="3"/>
        <v>170</v>
      </c>
      <c r="I21" s="50">
        <f t="shared" si="3"/>
        <v>425</v>
      </c>
      <c r="J21" s="50">
        <f t="shared" si="3"/>
        <v>645</v>
      </c>
      <c r="K21" s="50">
        <f t="shared" si="3"/>
        <v>900</v>
      </c>
      <c r="L21" s="50">
        <f t="shared" si="3"/>
        <v>30</v>
      </c>
      <c r="M21" s="50">
        <f t="shared" si="3"/>
        <v>8.5</v>
      </c>
      <c r="N21" s="50">
        <f t="shared" si="3"/>
        <v>21.5</v>
      </c>
      <c r="O21" s="49"/>
    </row>
    <row r="22" spans="1:15" ht="18" customHeight="1">
      <c r="A22" s="198" t="s">
        <v>129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</row>
    <row r="23" spans="1:15" ht="11.25" hidden="1">
      <c r="A23" s="101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3"/>
    </row>
    <row r="24" spans="1:15" ht="11.25" hidden="1">
      <c r="A24" s="101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3"/>
    </row>
    <row r="25" spans="1:15" ht="22.5" customHeight="1" hidden="1">
      <c r="A25" s="101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3"/>
    </row>
    <row r="26" spans="1:15" ht="11.25" hidden="1">
      <c r="A26" s="101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3"/>
    </row>
    <row r="27" spans="1:15" ht="11.25" hidden="1">
      <c r="A27" s="101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3"/>
    </row>
    <row r="28" spans="1:15" ht="21" hidden="1">
      <c r="A28" s="104"/>
      <c r="B28" s="105" t="s">
        <v>85</v>
      </c>
      <c r="C28" s="181" t="s">
        <v>86</v>
      </c>
      <c r="D28" s="182"/>
      <c r="E28" s="182"/>
      <c r="F28" s="182"/>
      <c r="G28" s="181" t="s">
        <v>87</v>
      </c>
      <c r="H28" s="182"/>
      <c r="I28" s="182"/>
      <c r="J28" s="182"/>
      <c r="K28" s="106" t="s">
        <v>88</v>
      </c>
      <c r="L28" s="183" t="s">
        <v>89</v>
      </c>
      <c r="M28" s="182"/>
      <c r="N28" s="182"/>
      <c r="O28" s="105" t="s">
        <v>90</v>
      </c>
    </row>
    <row r="29" spans="1:15" ht="1.5" customHeight="1" hidden="1">
      <c r="A29" s="104"/>
      <c r="B29" s="105" t="s">
        <v>91</v>
      </c>
      <c r="C29" s="184" t="s">
        <v>92</v>
      </c>
      <c r="D29" s="185"/>
      <c r="E29" s="185"/>
      <c r="F29" s="186"/>
      <c r="G29" s="184" t="s">
        <v>93</v>
      </c>
      <c r="H29" s="185"/>
      <c r="I29" s="185"/>
      <c r="J29" s="186"/>
      <c r="K29" s="105" t="s">
        <v>94</v>
      </c>
      <c r="L29" s="187" t="s">
        <v>95</v>
      </c>
      <c r="M29" s="188"/>
      <c r="N29" s="189"/>
      <c r="O29" s="105" t="s">
        <v>96</v>
      </c>
    </row>
    <row r="30" spans="1:15" ht="4.5" customHeight="1" hidden="1">
      <c r="A30" s="190"/>
      <c r="B30" s="192"/>
      <c r="C30" s="194" t="s">
        <v>0</v>
      </c>
      <c r="D30" s="187" t="s">
        <v>1</v>
      </c>
      <c r="E30" s="188"/>
      <c r="F30" s="195" t="s">
        <v>2</v>
      </c>
      <c r="G30" s="195" t="s">
        <v>3</v>
      </c>
      <c r="H30" s="195" t="s">
        <v>4</v>
      </c>
      <c r="I30" s="194" t="s">
        <v>5</v>
      </c>
      <c r="J30" s="194" t="s">
        <v>6</v>
      </c>
      <c r="K30" s="192"/>
      <c r="L30" s="192" t="s">
        <v>7</v>
      </c>
      <c r="M30" s="192" t="s">
        <v>8</v>
      </c>
      <c r="N30" s="192" t="s">
        <v>9</v>
      </c>
      <c r="O30" s="192"/>
    </row>
    <row r="31" spans="1:15" ht="31.5" hidden="1">
      <c r="A31" s="191"/>
      <c r="B31" s="193"/>
      <c r="C31" s="193"/>
      <c r="D31" s="106" t="s">
        <v>10</v>
      </c>
      <c r="E31" s="108" t="s">
        <v>11</v>
      </c>
      <c r="F31" s="196"/>
      <c r="G31" s="196"/>
      <c r="H31" s="196"/>
      <c r="I31" s="197"/>
      <c r="J31" s="197"/>
      <c r="K31" s="193"/>
      <c r="L31" s="193"/>
      <c r="M31" s="193"/>
      <c r="N31" s="193"/>
      <c r="O31" s="193"/>
    </row>
    <row r="32" spans="1:15" ht="11.25" hidden="1">
      <c r="A32" s="178" t="s">
        <v>107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80"/>
    </row>
    <row r="33" spans="1:15" ht="11.25">
      <c r="A33" s="112" t="s">
        <v>12</v>
      </c>
      <c r="B33" s="113" t="s">
        <v>13</v>
      </c>
      <c r="C33" s="113"/>
      <c r="D33" s="114"/>
      <c r="E33" s="114"/>
      <c r="F33" s="107"/>
      <c r="G33" s="115"/>
      <c r="H33" s="115"/>
      <c r="I33" s="114"/>
      <c r="J33" s="114"/>
      <c r="K33" s="114"/>
      <c r="L33" s="114"/>
      <c r="M33" s="114"/>
      <c r="N33" s="116"/>
      <c r="O33" s="117"/>
    </row>
    <row r="34" spans="1:15" ht="21">
      <c r="A34" s="110">
        <v>1</v>
      </c>
      <c r="B34" s="123" t="s">
        <v>67</v>
      </c>
      <c r="C34" s="110">
        <v>60</v>
      </c>
      <c r="D34" s="107">
        <v>6</v>
      </c>
      <c r="E34" s="107">
        <v>6</v>
      </c>
      <c r="F34" s="107">
        <v>48</v>
      </c>
      <c r="G34" s="119">
        <v>10</v>
      </c>
      <c r="H34" s="119">
        <v>40</v>
      </c>
      <c r="I34" s="110">
        <v>40</v>
      </c>
      <c r="J34" s="110">
        <v>90</v>
      </c>
      <c r="K34" s="110">
        <f>C34+J34</f>
        <v>150</v>
      </c>
      <c r="L34" s="110">
        <f>K34/30</f>
        <v>5</v>
      </c>
      <c r="M34" s="120">
        <f>C34/30</f>
        <v>2</v>
      </c>
      <c r="N34" s="121">
        <f>J34/30</f>
        <v>3</v>
      </c>
      <c r="O34" s="122" t="s">
        <v>14</v>
      </c>
    </row>
    <row r="35" spans="1:15" ht="18.75" customHeight="1">
      <c r="A35" s="110">
        <v>2</v>
      </c>
      <c r="B35" s="123" t="s">
        <v>43</v>
      </c>
      <c r="C35" s="110">
        <v>60</v>
      </c>
      <c r="D35" s="107">
        <v>6</v>
      </c>
      <c r="E35" s="107">
        <v>6</v>
      </c>
      <c r="F35" s="107">
        <v>48</v>
      </c>
      <c r="G35" s="119">
        <v>10</v>
      </c>
      <c r="H35" s="119">
        <v>40</v>
      </c>
      <c r="I35" s="110">
        <v>70</v>
      </c>
      <c r="J35" s="110">
        <v>120</v>
      </c>
      <c r="K35" s="110">
        <f>C35+J35</f>
        <v>180</v>
      </c>
      <c r="L35" s="110">
        <f>K35/30</f>
        <v>6</v>
      </c>
      <c r="M35" s="120">
        <f>C35/30</f>
        <v>2</v>
      </c>
      <c r="N35" s="121">
        <f>J35/30</f>
        <v>4</v>
      </c>
      <c r="O35" s="122" t="s">
        <v>14</v>
      </c>
    </row>
    <row r="36" spans="1:15" ht="9.75" customHeight="1">
      <c r="A36" s="107">
        <v>3</v>
      </c>
      <c r="B36" s="143" t="s">
        <v>55</v>
      </c>
      <c r="C36" s="107">
        <v>60</v>
      </c>
      <c r="D36" s="107">
        <v>6</v>
      </c>
      <c r="E36" s="124">
        <v>6</v>
      </c>
      <c r="F36" s="107">
        <v>48</v>
      </c>
      <c r="G36" s="124">
        <v>10</v>
      </c>
      <c r="H36" s="124">
        <v>40</v>
      </c>
      <c r="I36" s="107">
        <v>100</v>
      </c>
      <c r="J36" s="107">
        <v>150</v>
      </c>
      <c r="K36" s="107">
        <f>C36+J36</f>
        <v>210</v>
      </c>
      <c r="L36" s="107">
        <f>K36/30</f>
        <v>7</v>
      </c>
      <c r="M36" s="144">
        <f>C36/30</f>
        <v>2</v>
      </c>
      <c r="N36" s="145">
        <f>J36/30</f>
        <v>5</v>
      </c>
      <c r="O36" s="122" t="s">
        <v>14</v>
      </c>
    </row>
    <row r="37" spans="1:15" ht="36">
      <c r="A37" s="125"/>
      <c r="B37" s="113" t="s">
        <v>97</v>
      </c>
      <c r="C37" s="128">
        <v>180</v>
      </c>
      <c r="D37" s="128">
        <v>18</v>
      </c>
      <c r="E37" s="128">
        <f>SUM(E34:E51)</f>
        <v>18</v>
      </c>
      <c r="F37" s="128">
        <v>144</v>
      </c>
      <c r="G37" s="129">
        <f>SUM(G34:G51)</f>
        <v>30</v>
      </c>
      <c r="H37" s="129">
        <f>SUM(H34:H51)</f>
        <v>120</v>
      </c>
      <c r="I37" s="129">
        <v>210</v>
      </c>
      <c r="J37" s="129">
        <v>360</v>
      </c>
      <c r="K37" s="129">
        <f>SUM(K34:K51)</f>
        <v>540</v>
      </c>
      <c r="L37" s="129">
        <f>SUM(L34:L51)</f>
        <v>18</v>
      </c>
      <c r="M37" s="129">
        <v>6</v>
      </c>
      <c r="N37" s="129">
        <v>12</v>
      </c>
      <c r="O37" s="130"/>
    </row>
    <row r="38" spans="1:15" ht="18">
      <c r="A38" s="131" t="s">
        <v>98</v>
      </c>
      <c r="B38" s="127" t="s">
        <v>114</v>
      </c>
      <c r="C38" s="128"/>
      <c r="D38" s="128"/>
      <c r="E38" s="128"/>
      <c r="F38" s="128"/>
      <c r="G38" s="129"/>
      <c r="H38" s="129"/>
      <c r="I38" s="129"/>
      <c r="J38" s="129"/>
      <c r="K38" s="129"/>
      <c r="L38" s="129"/>
      <c r="M38" s="129"/>
      <c r="N38" s="129"/>
      <c r="O38" s="130"/>
    </row>
    <row r="39" spans="1:15" ht="24.75" customHeight="1">
      <c r="A39" s="109">
        <v>1</v>
      </c>
      <c r="B39" s="132" t="s">
        <v>50</v>
      </c>
      <c r="C39" s="126">
        <v>45</v>
      </c>
      <c r="D39" s="126">
        <v>6</v>
      </c>
      <c r="E39" s="126">
        <v>3</v>
      </c>
      <c r="F39" s="126">
        <v>36</v>
      </c>
      <c r="G39" s="133">
        <v>10</v>
      </c>
      <c r="H39" s="133">
        <v>25</v>
      </c>
      <c r="I39" s="133">
        <v>40</v>
      </c>
      <c r="J39" s="133">
        <v>75</v>
      </c>
      <c r="K39" s="133">
        <f>C39+J39</f>
        <v>120</v>
      </c>
      <c r="L39" s="133">
        <f>K39/30</f>
        <v>4</v>
      </c>
      <c r="M39" s="133">
        <f>C39/30</f>
        <v>1.5</v>
      </c>
      <c r="N39" s="133">
        <f>J39/30</f>
        <v>2.5</v>
      </c>
      <c r="O39" s="122" t="s">
        <v>14</v>
      </c>
    </row>
    <row r="40" spans="1:15" ht="14.25" customHeight="1">
      <c r="A40" s="109">
        <v>2</v>
      </c>
      <c r="B40" s="132" t="s">
        <v>68</v>
      </c>
      <c r="C40" s="126">
        <v>45</v>
      </c>
      <c r="D40" s="126">
        <v>6</v>
      </c>
      <c r="E40" s="126">
        <v>3</v>
      </c>
      <c r="F40" s="126">
        <v>36</v>
      </c>
      <c r="G40" s="133">
        <v>10</v>
      </c>
      <c r="H40" s="133">
        <v>25</v>
      </c>
      <c r="I40" s="133">
        <v>40</v>
      </c>
      <c r="J40" s="133">
        <v>75</v>
      </c>
      <c r="K40" s="133">
        <f>C40+J40</f>
        <v>120</v>
      </c>
      <c r="L40" s="133">
        <f>K40/30</f>
        <v>4</v>
      </c>
      <c r="M40" s="133">
        <f>C40/30</f>
        <v>1.5</v>
      </c>
      <c r="N40" s="133">
        <f>J40/30</f>
        <v>2.5</v>
      </c>
      <c r="O40" s="122" t="s">
        <v>14</v>
      </c>
    </row>
    <row r="41" spans="1:15" ht="14.25" customHeight="1">
      <c r="A41" s="109">
        <v>3</v>
      </c>
      <c r="B41" s="132" t="s">
        <v>69</v>
      </c>
      <c r="C41" s="126">
        <v>45</v>
      </c>
      <c r="D41" s="126">
        <v>6</v>
      </c>
      <c r="E41" s="126">
        <v>3</v>
      </c>
      <c r="F41" s="126">
        <v>36</v>
      </c>
      <c r="G41" s="133">
        <v>10</v>
      </c>
      <c r="H41" s="133">
        <v>25</v>
      </c>
      <c r="I41" s="133">
        <v>40</v>
      </c>
      <c r="J41" s="133">
        <v>75</v>
      </c>
      <c r="K41" s="133">
        <f>C41+J41</f>
        <v>120</v>
      </c>
      <c r="L41" s="133">
        <f>K41/30</f>
        <v>4</v>
      </c>
      <c r="M41" s="133">
        <f>C41/30</f>
        <v>1.5</v>
      </c>
      <c r="N41" s="133">
        <f>J41/30</f>
        <v>2.5</v>
      </c>
      <c r="O41" s="122" t="s">
        <v>14</v>
      </c>
    </row>
    <row r="42" spans="1:15" ht="27">
      <c r="A42" s="125"/>
      <c r="B42" s="127" t="s">
        <v>99</v>
      </c>
      <c r="C42" s="128">
        <f>C39</f>
        <v>45</v>
      </c>
      <c r="D42" s="128">
        <f aca="true" t="shared" si="4" ref="D42:N42">D39</f>
        <v>6</v>
      </c>
      <c r="E42" s="128">
        <f t="shared" si="4"/>
        <v>3</v>
      </c>
      <c r="F42" s="128">
        <f t="shared" si="4"/>
        <v>36</v>
      </c>
      <c r="G42" s="128">
        <f t="shared" si="4"/>
        <v>10</v>
      </c>
      <c r="H42" s="128">
        <f t="shared" si="4"/>
        <v>25</v>
      </c>
      <c r="I42" s="128">
        <f t="shared" si="4"/>
        <v>40</v>
      </c>
      <c r="J42" s="128">
        <f t="shared" si="4"/>
        <v>75</v>
      </c>
      <c r="K42" s="128">
        <f t="shared" si="4"/>
        <v>120</v>
      </c>
      <c r="L42" s="128">
        <f t="shared" si="4"/>
        <v>4</v>
      </c>
      <c r="M42" s="128">
        <f t="shared" si="4"/>
        <v>1.5</v>
      </c>
      <c r="N42" s="128">
        <f t="shared" si="4"/>
        <v>2.5</v>
      </c>
      <c r="O42" s="130"/>
    </row>
    <row r="43" spans="1:15" ht="18">
      <c r="A43" s="131" t="s">
        <v>100</v>
      </c>
      <c r="B43" s="127" t="s">
        <v>113</v>
      </c>
      <c r="C43" s="128"/>
      <c r="D43" s="128"/>
      <c r="E43" s="128"/>
      <c r="F43" s="128"/>
      <c r="G43" s="129"/>
      <c r="H43" s="129"/>
      <c r="I43" s="129"/>
      <c r="J43" s="129"/>
      <c r="K43" s="129"/>
      <c r="L43" s="129"/>
      <c r="M43" s="129"/>
      <c r="N43" s="129"/>
      <c r="O43" s="130"/>
    </row>
    <row r="44" spans="1:15" ht="26.25" customHeight="1">
      <c r="A44" s="109">
        <v>1</v>
      </c>
      <c r="B44" s="146" t="s">
        <v>51</v>
      </c>
      <c r="C44" s="126">
        <v>30</v>
      </c>
      <c r="D44" s="126">
        <v>3</v>
      </c>
      <c r="E44" s="126">
        <v>3</v>
      </c>
      <c r="F44" s="126">
        <v>24</v>
      </c>
      <c r="G44" s="133">
        <v>10</v>
      </c>
      <c r="H44" s="133">
        <v>25</v>
      </c>
      <c r="I44" s="133">
        <v>25</v>
      </c>
      <c r="J44" s="133">
        <v>60</v>
      </c>
      <c r="K44" s="133">
        <f>C44+J44</f>
        <v>90</v>
      </c>
      <c r="L44" s="133">
        <f>K44/30</f>
        <v>3</v>
      </c>
      <c r="M44" s="133">
        <f>C44/30</f>
        <v>1</v>
      </c>
      <c r="N44" s="133">
        <f>J44/30</f>
        <v>2</v>
      </c>
      <c r="O44" s="147" t="s">
        <v>14</v>
      </c>
    </row>
    <row r="45" spans="1:15" ht="24.75" customHeight="1">
      <c r="A45" s="109">
        <v>2</v>
      </c>
      <c r="B45" s="146" t="s">
        <v>52</v>
      </c>
      <c r="C45" s="126">
        <v>30</v>
      </c>
      <c r="D45" s="126">
        <v>3</v>
      </c>
      <c r="E45" s="126">
        <v>3</v>
      </c>
      <c r="F45" s="126">
        <v>24</v>
      </c>
      <c r="G45" s="133">
        <v>10</v>
      </c>
      <c r="H45" s="133">
        <v>25</v>
      </c>
      <c r="I45" s="133">
        <v>25</v>
      </c>
      <c r="J45" s="133">
        <v>60</v>
      </c>
      <c r="K45" s="133">
        <f>C45+J45</f>
        <v>90</v>
      </c>
      <c r="L45" s="133">
        <f>K45/30</f>
        <v>3</v>
      </c>
      <c r="M45" s="133">
        <f>C45/30</f>
        <v>1</v>
      </c>
      <c r="N45" s="133">
        <f>J45/30</f>
        <v>2</v>
      </c>
      <c r="O45" s="147" t="s">
        <v>14</v>
      </c>
    </row>
    <row r="46" spans="1:15" ht="24" customHeight="1">
      <c r="A46" s="125"/>
      <c r="B46" s="127" t="s">
        <v>101</v>
      </c>
      <c r="C46" s="128">
        <f>C44</f>
        <v>30</v>
      </c>
      <c r="D46" s="128">
        <f aca="true" t="shared" si="5" ref="D46:N46">D44</f>
        <v>3</v>
      </c>
      <c r="E46" s="128">
        <f t="shared" si="5"/>
        <v>3</v>
      </c>
      <c r="F46" s="128">
        <f t="shared" si="5"/>
        <v>24</v>
      </c>
      <c r="G46" s="128">
        <f t="shared" si="5"/>
        <v>10</v>
      </c>
      <c r="H46" s="128">
        <f t="shared" si="5"/>
        <v>25</v>
      </c>
      <c r="I46" s="128">
        <f t="shared" si="5"/>
        <v>25</v>
      </c>
      <c r="J46" s="128">
        <f t="shared" si="5"/>
        <v>60</v>
      </c>
      <c r="K46" s="128">
        <f t="shared" si="5"/>
        <v>90</v>
      </c>
      <c r="L46" s="128">
        <f t="shared" si="5"/>
        <v>3</v>
      </c>
      <c r="M46" s="128">
        <f t="shared" si="5"/>
        <v>1</v>
      </c>
      <c r="N46" s="128">
        <f t="shared" si="5"/>
        <v>2</v>
      </c>
      <c r="O46" s="130"/>
    </row>
    <row r="47" spans="1:15" ht="18">
      <c r="A47" s="125"/>
      <c r="B47" s="127" t="s">
        <v>61</v>
      </c>
      <c r="C47" s="128"/>
      <c r="D47" s="128"/>
      <c r="E47" s="128"/>
      <c r="F47" s="128"/>
      <c r="G47" s="128"/>
      <c r="H47" s="128"/>
      <c r="I47" s="128"/>
      <c r="J47" s="128">
        <v>150</v>
      </c>
      <c r="K47" s="128">
        <v>150</v>
      </c>
      <c r="L47" s="128">
        <f>K47/30</f>
        <v>5</v>
      </c>
      <c r="M47" s="128"/>
      <c r="N47" s="128">
        <f>J47/30</f>
        <v>5</v>
      </c>
      <c r="O47" s="130"/>
    </row>
    <row r="48" spans="1:15" ht="21" customHeight="1">
      <c r="A48" s="125"/>
      <c r="B48" s="127" t="s">
        <v>16</v>
      </c>
      <c r="C48" s="113">
        <f>C37+C42+C46</f>
        <v>255</v>
      </c>
      <c r="D48" s="113">
        <f aca="true" t="shared" si="6" ref="D48:M48">D37+D42+D46</f>
        <v>27</v>
      </c>
      <c r="E48" s="113">
        <f t="shared" si="6"/>
        <v>24</v>
      </c>
      <c r="F48" s="113">
        <f t="shared" si="6"/>
        <v>204</v>
      </c>
      <c r="G48" s="113">
        <f t="shared" si="6"/>
        <v>50</v>
      </c>
      <c r="H48" s="113">
        <f t="shared" si="6"/>
        <v>170</v>
      </c>
      <c r="I48" s="113">
        <f t="shared" si="6"/>
        <v>275</v>
      </c>
      <c r="J48" s="113">
        <f>J37+J42+J46+J47</f>
        <v>645</v>
      </c>
      <c r="K48" s="113">
        <f>K37+K42+K46+K47</f>
        <v>900</v>
      </c>
      <c r="L48" s="113">
        <f>L37+L42+L46+L47</f>
        <v>30</v>
      </c>
      <c r="M48" s="113">
        <f t="shared" si="6"/>
        <v>8.5</v>
      </c>
      <c r="N48" s="113">
        <f>N37+N42+N46+N47</f>
        <v>21.5</v>
      </c>
      <c r="O48" s="136"/>
    </row>
    <row r="49" spans="1:15" ht="23.25" customHeight="1" thickBot="1">
      <c r="A49" s="137"/>
      <c r="B49" s="138" t="s">
        <v>19</v>
      </c>
      <c r="C49" s="139">
        <f aca="true" t="shared" si="7" ref="C49:N49">C21+C48</f>
        <v>510</v>
      </c>
      <c r="D49" s="139">
        <f t="shared" si="7"/>
        <v>54</v>
      </c>
      <c r="E49" s="139">
        <f t="shared" si="7"/>
        <v>48</v>
      </c>
      <c r="F49" s="139">
        <f t="shared" si="7"/>
        <v>408</v>
      </c>
      <c r="G49" s="140">
        <f t="shared" si="7"/>
        <v>100</v>
      </c>
      <c r="H49" s="140">
        <f t="shared" si="7"/>
        <v>340</v>
      </c>
      <c r="I49" s="140">
        <f t="shared" si="7"/>
        <v>700</v>
      </c>
      <c r="J49" s="140">
        <f t="shared" si="7"/>
        <v>1290</v>
      </c>
      <c r="K49" s="140">
        <f t="shared" si="7"/>
        <v>1800</v>
      </c>
      <c r="L49" s="140">
        <f t="shared" si="7"/>
        <v>60</v>
      </c>
      <c r="M49" s="140">
        <f t="shared" si="7"/>
        <v>17</v>
      </c>
      <c r="N49" s="140">
        <f t="shared" si="7"/>
        <v>43</v>
      </c>
      <c r="O49" s="141"/>
    </row>
    <row r="50" ht="25.5" customHeight="1"/>
    <row r="52" ht="19.5" customHeight="1"/>
    <row r="53" ht="15" customHeight="1"/>
    <row r="54" ht="18" customHeight="1"/>
  </sheetData>
  <sheetProtection/>
  <mergeCells count="43">
    <mergeCell ref="M30:M31"/>
    <mergeCell ref="N30:N31"/>
    <mergeCell ref="O30:O31"/>
    <mergeCell ref="I30:I31"/>
    <mergeCell ref="J30:J31"/>
    <mergeCell ref="K30:K31"/>
    <mergeCell ref="L30:L31"/>
    <mergeCell ref="D30:E30"/>
    <mergeCell ref="F30:F31"/>
    <mergeCell ref="G30:G31"/>
    <mergeCell ref="H30:H31"/>
    <mergeCell ref="A30:A31"/>
    <mergeCell ref="B30:B31"/>
    <mergeCell ref="C30:C31"/>
    <mergeCell ref="C29:F29"/>
    <mergeCell ref="G29:J29"/>
    <mergeCell ref="L29:N29"/>
    <mergeCell ref="L1:N1"/>
    <mergeCell ref="C2:F2"/>
    <mergeCell ref="G2:J2"/>
    <mergeCell ref="L2:N2"/>
    <mergeCell ref="C1:F1"/>
    <mergeCell ref="G1:J1"/>
    <mergeCell ref="K3:K4"/>
    <mergeCell ref="A32:O32"/>
    <mergeCell ref="L3:L4"/>
    <mergeCell ref="M3:M4"/>
    <mergeCell ref="N3:N4"/>
    <mergeCell ref="O3:O4"/>
    <mergeCell ref="A5:O5"/>
    <mergeCell ref="A3:A4"/>
    <mergeCell ref="B3:B4"/>
    <mergeCell ref="I3:I4"/>
    <mergeCell ref="J3:J4"/>
    <mergeCell ref="C28:F28"/>
    <mergeCell ref="C3:C4"/>
    <mergeCell ref="D3:E3"/>
    <mergeCell ref="F3:F4"/>
    <mergeCell ref="G3:G4"/>
    <mergeCell ref="H3:H4"/>
    <mergeCell ref="G28:J28"/>
    <mergeCell ref="A22:O22"/>
    <mergeCell ref="L28:N28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P23" sqref="P23"/>
    </sheetView>
  </sheetViews>
  <sheetFormatPr defaultColWidth="9.140625" defaultRowHeight="15"/>
  <cols>
    <col min="1" max="1" width="3.7109375" style="58" customWidth="1"/>
    <col min="2" max="2" width="17.00390625" style="58" customWidth="1"/>
    <col min="3" max="3" width="7.00390625" style="58" customWidth="1"/>
    <col min="4" max="4" width="7.140625" style="58" customWidth="1"/>
    <col min="5" max="5" width="8.140625" style="58" customWidth="1"/>
    <col min="6" max="6" width="7.57421875" style="58" customWidth="1"/>
    <col min="7" max="7" width="6.7109375" style="58" customWidth="1"/>
    <col min="8" max="8" width="7.00390625" style="58" customWidth="1"/>
    <col min="9" max="9" width="9.421875" style="58" customWidth="1"/>
    <col min="10" max="10" width="9.140625" style="58" customWidth="1"/>
    <col min="11" max="11" width="8.28125" style="58" customWidth="1"/>
    <col min="12" max="12" width="6.28125" style="58" customWidth="1"/>
    <col min="13" max="13" width="7.140625" style="58" customWidth="1"/>
    <col min="14" max="14" width="7.57421875" style="58" customWidth="1"/>
    <col min="15" max="16384" width="9.140625" style="58" customWidth="1"/>
  </cols>
  <sheetData>
    <row r="1" spans="1:15" ht="21">
      <c r="A1" s="48"/>
      <c r="B1" s="148" t="s">
        <v>85</v>
      </c>
      <c r="C1" s="184" t="s">
        <v>86</v>
      </c>
      <c r="D1" s="199"/>
      <c r="E1" s="199"/>
      <c r="F1" s="200"/>
      <c r="G1" s="184" t="s">
        <v>87</v>
      </c>
      <c r="H1" s="199"/>
      <c r="I1" s="199"/>
      <c r="J1" s="200"/>
      <c r="K1" s="111" t="s">
        <v>88</v>
      </c>
      <c r="L1" s="187" t="s">
        <v>89</v>
      </c>
      <c r="M1" s="199"/>
      <c r="N1" s="200"/>
      <c r="O1" s="149" t="s">
        <v>90</v>
      </c>
    </row>
    <row r="2" spans="1:15" ht="11.25">
      <c r="A2" s="49"/>
      <c r="B2" s="105" t="s">
        <v>91</v>
      </c>
      <c r="C2" s="184" t="s">
        <v>128</v>
      </c>
      <c r="D2" s="185"/>
      <c r="E2" s="185"/>
      <c r="F2" s="186"/>
      <c r="G2" s="184" t="s">
        <v>92</v>
      </c>
      <c r="H2" s="185"/>
      <c r="I2" s="185"/>
      <c r="J2" s="186"/>
      <c r="K2" s="105" t="s">
        <v>93</v>
      </c>
      <c r="L2" s="187" t="s">
        <v>94</v>
      </c>
      <c r="M2" s="188"/>
      <c r="N2" s="189"/>
      <c r="O2" s="105" t="s">
        <v>95</v>
      </c>
    </row>
    <row r="3" spans="1:15" ht="23.25" customHeight="1">
      <c r="A3" s="156"/>
      <c r="B3" s="192"/>
      <c r="C3" s="194" t="s">
        <v>0</v>
      </c>
      <c r="D3" s="187" t="s">
        <v>1</v>
      </c>
      <c r="E3" s="188"/>
      <c r="F3" s="195" t="s">
        <v>2</v>
      </c>
      <c r="G3" s="195" t="s">
        <v>3</v>
      </c>
      <c r="H3" s="195" t="s">
        <v>4</v>
      </c>
      <c r="I3" s="194" t="s">
        <v>5</v>
      </c>
      <c r="J3" s="194" t="s">
        <v>6</v>
      </c>
      <c r="K3" s="192"/>
      <c r="L3" s="192" t="s">
        <v>7</v>
      </c>
      <c r="M3" s="192" t="s">
        <v>8</v>
      </c>
      <c r="N3" s="192" t="s">
        <v>9</v>
      </c>
      <c r="O3" s="192"/>
    </row>
    <row r="4" spans="1:15" ht="31.5">
      <c r="A4" s="157"/>
      <c r="B4" s="193"/>
      <c r="C4" s="193"/>
      <c r="D4" s="106" t="s">
        <v>10</v>
      </c>
      <c r="E4" s="108" t="s">
        <v>11</v>
      </c>
      <c r="F4" s="196"/>
      <c r="G4" s="196"/>
      <c r="H4" s="196"/>
      <c r="I4" s="197"/>
      <c r="J4" s="197"/>
      <c r="K4" s="193"/>
      <c r="L4" s="193"/>
      <c r="M4" s="193"/>
      <c r="N4" s="193"/>
      <c r="O4" s="193"/>
    </row>
    <row r="5" spans="1:15" ht="11.25">
      <c r="A5" s="175" t="s">
        <v>108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7"/>
    </row>
    <row r="6" spans="1:15" ht="11.25">
      <c r="A6" s="59" t="s">
        <v>12</v>
      </c>
      <c r="B6" s="50" t="s">
        <v>13</v>
      </c>
      <c r="C6" s="50"/>
      <c r="D6" s="60"/>
      <c r="E6" s="61"/>
      <c r="F6" s="49"/>
      <c r="G6" s="62"/>
      <c r="H6" s="62"/>
      <c r="I6" s="60"/>
      <c r="J6" s="60"/>
      <c r="K6" s="60"/>
      <c r="L6" s="60"/>
      <c r="M6" s="60"/>
      <c r="N6" s="63"/>
      <c r="O6" s="64"/>
    </row>
    <row r="7" spans="1:15" ht="27" customHeight="1">
      <c r="A7" s="65">
        <v>1</v>
      </c>
      <c r="B7" s="55" t="s">
        <v>53</v>
      </c>
      <c r="C7" s="65">
        <v>60</v>
      </c>
      <c r="D7" s="65">
        <v>6</v>
      </c>
      <c r="E7" s="66">
        <v>6</v>
      </c>
      <c r="F7" s="65">
        <v>48</v>
      </c>
      <c r="G7" s="66">
        <v>10</v>
      </c>
      <c r="H7" s="66">
        <v>40</v>
      </c>
      <c r="I7" s="65">
        <v>130</v>
      </c>
      <c r="J7" s="65">
        <v>180</v>
      </c>
      <c r="K7" s="65">
        <f>C7+J7</f>
        <v>240</v>
      </c>
      <c r="L7" s="65">
        <f>K7/30</f>
        <v>8</v>
      </c>
      <c r="M7" s="67">
        <f>C7/30</f>
        <v>2</v>
      </c>
      <c r="N7" s="68">
        <f>J7/30</f>
        <v>6</v>
      </c>
      <c r="O7" s="69" t="s">
        <v>14</v>
      </c>
    </row>
    <row r="8" spans="1:15" ht="31.5" customHeight="1">
      <c r="A8" s="65">
        <v>2</v>
      </c>
      <c r="B8" s="55" t="s">
        <v>54</v>
      </c>
      <c r="C8" s="65">
        <v>60</v>
      </c>
      <c r="D8" s="65">
        <v>6</v>
      </c>
      <c r="E8" s="66">
        <v>6</v>
      </c>
      <c r="F8" s="65">
        <v>48</v>
      </c>
      <c r="G8" s="66">
        <v>10</v>
      </c>
      <c r="H8" s="66">
        <v>40</v>
      </c>
      <c r="I8" s="65">
        <v>130</v>
      </c>
      <c r="J8" s="65">
        <v>180</v>
      </c>
      <c r="K8" s="65">
        <f>C8+J8</f>
        <v>240</v>
      </c>
      <c r="L8" s="65">
        <f>K8/30</f>
        <v>8</v>
      </c>
      <c r="M8" s="67">
        <f>C8/30</f>
        <v>2</v>
      </c>
      <c r="N8" s="68">
        <f>J8/30</f>
        <v>6</v>
      </c>
      <c r="O8" s="69" t="s">
        <v>14</v>
      </c>
    </row>
    <row r="9" spans="1:15" ht="27" customHeight="1">
      <c r="A9" s="65">
        <v>3</v>
      </c>
      <c r="B9" s="88" t="s">
        <v>44</v>
      </c>
      <c r="C9" s="65">
        <v>75</v>
      </c>
      <c r="D9" s="65">
        <v>9</v>
      </c>
      <c r="E9" s="65">
        <v>6</v>
      </c>
      <c r="F9" s="65">
        <v>60</v>
      </c>
      <c r="G9" s="66">
        <v>10</v>
      </c>
      <c r="H9" s="66">
        <v>40</v>
      </c>
      <c r="I9" s="65">
        <v>85</v>
      </c>
      <c r="J9" s="4">
        <v>135</v>
      </c>
      <c r="K9" s="4">
        <f>C9+J9</f>
        <v>210</v>
      </c>
      <c r="L9" s="4">
        <f>K9/30</f>
        <v>7</v>
      </c>
      <c r="M9" s="77">
        <f>C9/30</f>
        <v>2.5</v>
      </c>
      <c r="N9" s="78">
        <f>J9/30</f>
        <v>4.5</v>
      </c>
      <c r="O9" s="69" t="s">
        <v>14</v>
      </c>
    </row>
    <row r="10" spans="1:15" ht="42">
      <c r="A10" s="70"/>
      <c r="B10" s="128" t="s">
        <v>97</v>
      </c>
      <c r="C10" s="71">
        <v>195</v>
      </c>
      <c r="D10" s="71">
        <v>21</v>
      </c>
      <c r="E10" s="71">
        <v>18</v>
      </c>
      <c r="F10" s="71">
        <v>156</v>
      </c>
      <c r="G10" s="72">
        <v>30</v>
      </c>
      <c r="H10" s="72">
        <v>120</v>
      </c>
      <c r="I10" s="72">
        <v>345</v>
      </c>
      <c r="J10" s="72">
        <v>495</v>
      </c>
      <c r="K10" s="72">
        <v>690</v>
      </c>
      <c r="L10" s="72">
        <v>23</v>
      </c>
      <c r="M10" s="72">
        <v>6.5</v>
      </c>
      <c r="N10" s="72">
        <v>16.5</v>
      </c>
      <c r="O10" s="57"/>
    </row>
    <row r="11" spans="1:15" ht="28.5" customHeight="1">
      <c r="A11" s="73" t="s">
        <v>98</v>
      </c>
      <c r="B11" s="127" t="s">
        <v>115</v>
      </c>
      <c r="C11" s="71"/>
      <c r="D11" s="71"/>
      <c r="E11" s="71"/>
      <c r="F11" s="71"/>
      <c r="G11" s="72"/>
      <c r="H11" s="72"/>
      <c r="I11" s="72"/>
      <c r="J11" s="72"/>
      <c r="K11" s="72"/>
      <c r="L11" s="72"/>
      <c r="M11" s="72"/>
      <c r="N11" s="72"/>
      <c r="O11" s="57"/>
    </row>
    <row r="12" spans="1:15" ht="23.25" customHeight="1">
      <c r="A12" s="48">
        <v>1</v>
      </c>
      <c r="B12" s="79" t="s">
        <v>70</v>
      </c>
      <c r="C12" s="74">
        <v>45</v>
      </c>
      <c r="D12" s="74">
        <v>6</v>
      </c>
      <c r="E12" s="74">
        <v>3</v>
      </c>
      <c r="F12" s="74">
        <v>36</v>
      </c>
      <c r="G12" s="75">
        <v>10</v>
      </c>
      <c r="H12" s="75">
        <v>25</v>
      </c>
      <c r="I12" s="75">
        <v>40</v>
      </c>
      <c r="J12" s="75">
        <v>75</v>
      </c>
      <c r="K12" s="75">
        <f>C12+J12</f>
        <v>120</v>
      </c>
      <c r="L12" s="75">
        <f>K12/30</f>
        <v>4</v>
      </c>
      <c r="M12" s="75">
        <f>C12/30</f>
        <v>1.5</v>
      </c>
      <c r="N12" s="75">
        <f>J12/30</f>
        <v>2.5</v>
      </c>
      <c r="O12" s="69" t="s">
        <v>14</v>
      </c>
    </row>
    <row r="13" spans="1:15" ht="18.75" customHeight="1">
      <c r="A13" s="48">
        <v>2</v>
      </c>
      <c r="B13" s="88" t="s">
        <v>57</v>
      </c>
      <c r="C13" s="74">
        <v>45</v>
      </c>
      <c r="D13" s="74">
        <v>6</v>
      </c>
      <c r="E13" s="74">
        <v>3</v>
      </c>
      <c r="F13" s="74">
        <v>36</v>
      </c>
      <c r="G13" s="75">
        <v>10</v>
      </c>
      <c r="H13" s="75">
        <v>25</v>
      </c>
      <c r="I13" s="75">
        <v>40</v>
      </c>
      <c r="J13" s="75">
        <v>75</v>
      </c>
      <c r="K13" s="75">
        <f>C13+J13</f>
        <v>120</v>
      </c>
      <c r="L13" s="75">
        <f>K13/30</f>
        <v>4</v>
      </c>
      <c r="M13" s="75">
        <f>C13/30</f>
        <v>1.5</v>
      </c>
      <c r="N13" s="75">
        <f>J13/30</f>
        <v>2.5</v>
      </c>
      <c r="O13" s="69" t="s">
        <v>14</v>
      </c>
    </row>
    <row r="14" spans="1:15" ht="22.5" customHeight="1">
      <c r="A14" s="48">
        <v>3</v>
      </c>
      <c r="B14" s="88" t="s">
        <v>56</v>
      </c>
      <c r="C14" s="74">
        <v>45</v>
      </c>
      <c r="D14" s="74">
        <v>6</v>
      </c>
      <c r="E14" s="74">
        <v>3</v>
      </c>
      <c r="F14" s="74">
        <v>36</v>
      </c>
      <c r="G14" s="75">
        <v>10</v>
      </c>
      <c r="H14" s="75">
        <v>25</v>
      </c>
      <c r="I14" s="75">
        <v>40</v>
      </c>
      <c r="J14" s="75">
        <v>75</v>
      </c>
      <c r="K14" s="75">
        <f>C14+J14</f>
        <v>120</v>
      </c>
      <c r="L14" s="75">
        <f>K14/30</f>
        <v>4</v>
      </c>
      <c r="M14" s="75">
        <f>C14/30</f>
        <v>1.5</v>
      </c>
      <c r="N14" s="75">
        <f>J14/30</f>
        <v>2.5</v>
      </c>
      <c r="O14" s="69" t="s">
        <v>14</v>
      </c>
    </row>
    <row r="15" spans="1:15" ht="24" customHeight="1">
      <c r="A15" s="48">
        <v>4</v>
      </c>
      <c r="B15" s="79" t="s">
        <v>127</v>
      </c>
      <c r="C15" s="74">
        <v>45</v>
      </c>
      <c r="D15" s="74">
        <v>6</v>
      </c>
      <c r="E15" s="74">
        <v>3</v>
      </c>
      <c r="F15" s="74">
        <v>36</v>
      </c>
      <c r="G15" s="75">
        <v>10</v>
      </c>
      <c r="H15" s="75">
        <v>25</v>
      </c>
      <c r="I15" s="75">
        <v>40</v>
      </c>
      <c r="J15" s="75">
        <v>75</v>
      </c>
      <c r="K15" s="75">
        <v>120</v>
      </c>
      <c r="L15" s="75">
        <v>4</v>
      </c>
      <c r="M15" s="75">
        <v>1.5</v>
      </c>
      <c r="N15" s="75">
        <v>2.5</v>
      </c>
      <c r="O15" s="142" t="s">
        <v>14</v>
      </c>
    </row>
    <row r="16" spans="1:15" ht="31.5">
      <c r="A16" s="70"/>
      <c r="B16" s="150" t="s">
        <v>99</v>
      </c>
      <c r="C16" s="71">
        <f>C12</f>
        <v>45</v>
      </c>
      <c r="D16" s="71">
        <f aca="true" t="shared" si="0" ref="D16:N16">D12</f>
        <v>6</v>
      </c>
      <c r="E16" s="71">
        <f t="shared" si="0"/>
        <v>3</v>
      </c>
      <c r="F16" s="71">
        <f t="shared" si="0"/>
        <v>36</v>
      </c>
      <c r="G16" s="71">
        <f t="shared" si="0"/>
        <v>10</v>
      </c>
      <c r="H16" s="71">
        <f t="shared" si="0"/>
        <v>25</v>
      </c>
      <c r="I16" s="71">
        <f t="shared" si="0"/>
        <v>40</v>
      </c>
      <c r="J16" s="71">
        <f t="shared" si="0"/>
        <v>75</v>
      </c>
      <c r="K16" s="71">
        <f t="shared" si="0"/>
        <v>120</v>
      </c>
      <c r="L16" s="71">
        <f t="shared" si="0"/>
        <v>4</v>
      </c>
      <c r="M16" s="71">
        <f t="shared" si="0"/>
        <v>1.5</v>
      </c>
      <c r="N16" s="71">
        <f t="shared" si="0"/>
        <v>2.5</v>
      </c>
      <c r="O16" s="57"/>
    </row>
    <row r="17" spans="1:15" ht="21.75" customHeight="1">
      <c r="A17" s="73" t="s">
        <v>100</v>
      </c>
      <c r="B17" s="127" t="s">
        <v>116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57"/>
    </row>
    <row r="18" spans="1:15" ht="36" customHeight="1">
      <c r="A18" s="48">
        <v>1</v>
      </c>
      <c r="B18" s="56" t="s">
        <v>71</v>
      </c>
      <c r="C18" s="74">
        <v>30</v>
      </c>
      <c r="D18" s="74">
        <v>3</v>
      </c>
      <c r="E18" s="74">
        <v>3</v>
      </c>
      <c r="F18" s="74">
        <v>24</v>
      </c>
      <c r="G18" s="74">
        <v>10</v>
      </c>
      <c r="H18" s="74">
        <v>25</v>
      </c>
      <c r="I18" s="74">
        <v>25</v>
      </c>
      <c r="J18" s="74">
        <v>60</v>
      </c>
      <c r="K18" s="74">
        <f>C18+J18</f>
        <v>90</v>
      </c>
      <c r="L18" s="74">
        <f>K18/30</f>
        <v>3</v>
      </c>
      <c r="M18" s="74">
        <f>C18/30</f>
        <v>1</v>
      </c>
      <c r="N18" s="74">
        <f>J18/30</f>
        <v>2</v>
      </c>
      <c r="O18" s="142" t="s">
        <v>14</v>
      </c>
    </row>
    <row r="19" spans="1:15" ht="22.5">
      <c r="A19" s="48">
        <v>2</v>
      </c>
      <c r="B19" s="56" t="s">
        <v>72</v>
      </c>
      <c r="C19" s="74">
        <v>30</v>
      </c>
      <c r="D19" s="74">
        <v>3</v>
      </c>
      <c r="E19" s="74">
        <v>3</v>
      </c>
      <c r="F19" s="74">
        <v>24</v>
      </c>
      <c r="G19" s="74">
        <v>10</v>
      </c>
      <c r="H19" s="74">
        <v>25</v>
      </c>
      <c r="I19" s="74">
        <v>25</v>
      </c>
      <c r="J19" s="74">
        <v>60</v>
      </c>
      <c r="K19" s="74">
        <f>C19+J19</f>
        <v>90</v>
      </c>
      <c r="L19" s="74">
        <f>K19/30</f>
        <v>3</v>
      </c>
      <c r="M19" s="74">
        <f>C19/30</f>
        <v>1</v>
      </c>
      <c r="N19" s="74">
        <f>J19/30</f>
        <v>2</v>
      </c>
      <c r="O19" s="142" t="s">
        <v>14</v>
      </c>
    </row>
    <row r="20" spans="1:15" ht="30" customHeight="1">
      <c r="A20" s="70"/>
      <c r="B20" s="150" t="s">
        <v>101</v>
      </c>
      <c r="C20" s="71">
        <f>C18</f>
        <v>30</v>
      </c>
      <c r="D20" s="71">
        <f aca="true" t="shared" si="1" ref="D20:N20">D18</f>
        <v>3</v>
      </c>
      <c r="E20" s="71">
        <f t="shared" si="1"/>
        <v>3</v>
      </c>
      <c r="F20" s="71">
        <f t="shared" si="1"/>
        <v>24</v>
      </c>
      <c r="G20" s="71">
        <f t="shared" si="1"/>
        <v>10</v>
      </c>
      <c r="H20" s="71">
        <f t="shared" si="1"/>
        <v>25</v>
      </c>
      <c r="I20" s="71">
        <f t="shared" si="1"/>
        <v>25</v>
      </c>
      <c r="J20" s="71">
        <f t="shared" si="1"/>
        <v>60</v>
      </c>
      <c r="K20" s="71">
        <f t="shared" si="1"/>
        <v>90</v>
      </c>
      <c r="L20" s="71">
        <f t="shared" si="1"/>
        <v>3</v>
      </c>
      <c r="M20" s="71">
        <f t="shared" si="1"/>
        <v>1</v>
      </c>
      <c r="N20" s="71">
        <f t="shared" si="1"/>
        <v>2</v>
      </c>
      <c r="O20" s="57"/>
    </row>
    <row r="21" spans="1:15" ht="13.5" customHeight="1">
      <c r="A21" s="60"/>
      <c r="B21" s="128" t="s">
        <v>15</v>
      </c>
      <c r="C21" s="50">
        <f aca="true" t="shared" si="2" ref="C21:N21">C10+C16+C20</f>
        <v>270</v>
      </c>
      <c r="D21" s="50">
        <f t="shared" si="2"/>
        <v>30</v>
      </c>
      <c r="E21" s="50">
        <f t="shared" si="2"/>
        <v>24</v>
      </c>
      <c r="F21" s="50">
        <f t="shared" si="2"/>
        <v>216</v>
      </c>
      <c r="G21" s="50">
        <f t="shared" si="2"/>
        <v>50</v>
      </c>
      <c r="H21" s="50">
        <f t="shared" si="2"/>
        <v>170</v>
      </c>
      <c r="I21" s="50">
        <f t="shared" si="2"/>
        <v>410</v>
      </c>
      <c r="J21" s="50">
        <f t="shared" si="2"/>
        <v>630</v>
      </c>
      <c r="K21" s="50">
        <f t="shared" si="2"/>
        <v>900</v>
      </c>
      <c r="L21" s="50">
        <f t="shared" si="2"/>
        <v>30</v>
      </c>
      <c r="M21" s="50">
        <f t="shared" si="2"/>
        <v>9</v>
      </c>
      <c r="N21" s="50">
        <f t="shared" si="2"/>
        <v>21</v>
      </c>
      <c r="O21" s="49"/>
    </row>
    <row r="22" spans="1:15" ht="13.5" customHeight="1">
      <c r="A22" s="49"/>
      <c r="B22" s="47" t="s">
        <v>85</v>
      </c>
      <c r="C22" s="172" t="s">
        <v>86</v>
      </c>
      <c r="D22" s="173"/>
      <c r="E22" s="173"/>
      <c r="F22" s="173"/>
      <c r="G22" s="172" t="s">
        <v>87</v>
      </c>
      <c r="H22" s="173"/>
      <c r="I22" s="173"/>
      <c r="J22" s="173"/>
      <c r="K22" s="6" t="s">
        <v>88</v>
      </c>
      <c r="L22" s="174" t="s">
        <v>89</v>
      </c>
      <c r="M22" s="173"/>
      <c r="N22" s="173"/>
      <c r="O22" s="47" t="s">
        <v>90</v>
      </c>
    </row>
    <row r="23" spans="1:15" ht="13.5" customHeight="1">
      <c r="A23" s="49"/>
      <c r="B23" s="47" t="s">
        <v>91</v>
      </c>
      <c r="C23" s="166" t="s">
        <v>128</v>
      </c>
      <c r="D23" s="169"/>
      <c r="E23" s="169"/>
      <c r="F23" s="170"/>
      <c r="G23" s="166" t="s">
        <v>92</v>
      </c>
      <c r="H23" s="169"/>
      <c r="I23" s="169"/>
      <c r="J23" s="170"/>
      <c r="K23" s="47" t="s">
        <v>93</v>
      </c>
      <c r="L23" s="161" t="s">
        <v>94</v>
      </c>
      <c r="M23" s="162"/>
      <c r="N23" s="171"/>
      <c r="O23" s="47" t="s">
        <v>95</v>
      </c>
    </row>
    <row r="24" spans="1:15" ht="9" customHeight="1">
      <c r="A24" s="156"/>
      <c r="B24" s="152"/>
      <c r="C24" s="154" t="s">
        <v>0</v>
      </c>
      <c r="D24" s="161" t="s">
        <v>1</v>
      </c>
      <c r="E24" s="162"/>
      <c r="F24" s="163" t="s">
        <v>2</v>
      </c>
      <c r="G24" s="163" t="s">
        <v>3</v>
      </c>
      <c r="H24" s="163" t="s">
        <v>4</v>
      </c>
      <c r="I24" s="154" t="s">
        <v>5</v>
      </c>
      <c r="J24" s="154" t="s">
        <v>6</v>
      </c>
      <c r="K24" s="152"/>
      <c r="L24" s="152" t="s">
        <v>7</v>
      </c>
      <c r="M24" s="152" t="s">
        <v>8</v>
      </c>
      <c r="N24" s="152" t="s">
        <v>9</v>
      </c>
      <c r="O24" s="152"/>
    </row>
    <row r="25" spans="1:15" ht="33.75">
      <c r="A25" s="157"/>
      <c r="B25" s="153"/>
      <c r="C25" s="153"/>
      <c r="D25" s="6" t="s">
        <v>10</v>
      </c>
      <c r="E25" s="7" t="s">
        <v>11</v>
      </c>
      <c r="F25" s="164"/>
      <c r="G25" s="164"/>
      <c r="H25" s="164"/>
      <c r="I25" s="155"/>
      <c r="J25" s="155"/>
      <c r="K25" s="153"/>
      <c r="L25" s="153"/>
      <c r="M25" s="153"/>
      <c r="N25" s="153"/>
      <c r="O25" s="153"/>
    </row>
    <row r="26" spans="1:15" ht="11.25">
      <c r="A26" s="175" t="s">
        <v>109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201"/>
    </row>
    <row r="27" spans="1:15" ht="11.25">
      <c r="A27" s="59" t="s">
        <v>12</v>
      </c>
      <c r="B27" s="50" t="s">
        <v>13</v>
      </c>
      <c r="C27" s="50"/>
      <c r="D27" s="60"/>
      <c r="E27" s="60"/>
      <c r="F27" s="65"/>
      <c r="G27" s="62"/>
      <c r="H27" s="62"/>
      <c r="I27" s="60"/>
      <c r="J27" s="60"/>
      <c r="K27" s="60"/>
      <c r="L27" s="60"/>
      <c r="M27" s="60"/>
      <c r="N27" s="63"/>
      <c r="O27" s="64"/>
    </row>
    <row r="28" spans="1:15" ht="21.75" customHeight="1">
      <c r="A28" s="4">
        <v>1</v>
      </c>
      <c r="B28" s="79" t="s">
        <v>58</v>
      </c>
      <c r="C28" s="4">
        <v>60</v>
      </c>
      <c r="D28" s="65">
        <v>6</v>
      </c>
      <c r="E28" s="65">
        <v>6</v>
      </c>
      <c r="F28" s="65">
        <v>48</v>
      </c>
      <c r="G28" s="76">
        <v>10</v>
      </c>
      <c r="H28" s="76">
        <v>40</v>
      </c>
      <c r="I28" s="4">
        <v>40</v>
      </c>
      <c r="J28" s="4">
        <v>90</v>
      </c>
      <c r="K28" s="4">
        <f>C28+J28</f>
        <v>150</v>
      </c>
      <c r="L28" s="4">
        <f>K28/30</f>
        <v>5</v>
      </c>
      <c r="M28" s="77">
        <f>C28/30</f>
        <v>2</v>
      </c>
      <c r="N28" s="78">
        <f>J28/30</f>
        <v>3</v>
      </c>
      <c r="O28" s="69" t="s">
        <v>14</v>
      </c>
    </row>
    <row r="29" spans="1:15" ht="22.5">
      <c r="A29" s="4">
        <v>2</v>
      </c>
      <c r="B29" s="79" t="s">
        <v>73</v>
      </c>
      <c r="C29" s="4">
        <v>75</v>
      </c>
      <c r="D29" s="65">
        <v>9</v>
      </c>
      <c r="E29" s="65">
        <v>6</v>
      </c>
      <c r="F29" s="65">
        <v>60</v>
      </c>
      <c r="G29" s="76">
        <v>10</v>
      </c>
      <c r="H29" s="76">
        <v>40</v>
      </c>
      <c r="I29" s="4">
        <v>55</v>
      </c>
      <c r="J29" s="4">
        <v>105</v>
      </c>
      <c r="K29" s="4">
        <f>C29+J29</f>
        <v>180</v>
      </c>
      <c r="L29" s="4">
        <f>K29/30</f>
        <v>6</v>
      </c>
      <c r="M29" s="77">
        <f>C29/30</f>
        <v>2.5</v>
      </c>
      <c r="N29" s="78">
        <f>J29/30</f>
        <v>3.5</v>
      </c>
      <c r="O29" s="69" t="s">
        <v>14</v>
      </c>
    </row>
    <row r="30" spans="1:15" ht="11.25">
      <c r="A30" s="65">
        <v>3</v>
      </c>
      <c r="B30" s="79" t="s">
        <v>74</v>
      </c>
      <c r="C30" s="65">
        <v>60</v>
      </c>
      <c r="D30" s="65">
        <v>6</v>
      </c>
      <c r="E30" s="65">
        <v>6</v>
      </c>
      <c r="F30" s="65">
        <v>48</v>
      </c>
      <c r="G30" s="66">
        <v>10</v>
      </c>
      <c r="H30" s="66">
        <v>40</v>
      </c>
      <c r="I30" s="65">
        <v>40</v>
      </c>
      <c r="J30" s="4">
        <v>90</v>
      </c>
      <c r="K30" s="4">
        <f>C30+J30</f>
        <v>150</v>
      </c>
      <c r="L30" s="4">
        <f>K30/30</f>
        <v>5</v>
      </c>
      <c r="M30" s="77">
        <f>C30/30</f>
        <v>2</v>
      </c>
      <c r="N30" s="78">
        <f>J30/30</f>
        <v>3</v>
      </c>
      <c r="O30" s="69" t="s">
        <v>14</v>
      </c>
    </row>
    <row r="31" spans="1:15" ht="45">
      <c r="A31" s="70"/>
      <c r="B31" s="50" t="s">
        <v>97</v>
      </c>
      <c r="C31" s="71">
        <f aca="true" t="shared" si="3" ref="C31:N31">SUM(C28:C30)</f>
        <v>195</v>
      </c>
      <c r="D31" s="71">
        <f t="shared" si="3"/>
        <v>21</v>
      </c>
      <c r="E31" s="71">
        <f t="shared" si="3"/>
        <v>18</v>
      </c>
      <c r="F31" s="71">
        <f t="shared" si="3"/>
        <v>156</v>
      </c>
      <c r="G31" s="72">
        <f t="shared" si="3"/>
        <v>30</v>
      </c>
      <c r="H31" s="72">
        <f t="shared" si="3"/>
        <v>120</v>
      </c>
      <c r="I31" s="72">
        <f t="shared" si="3"/>
        <v>135</v>
      </c>
      <c r="J31" s="72">
        <f t="shared" si="3"/>
        <v>285</v>
      </c>
      <c r="K31" s="72">
        <f t="shared" si="3"/>
        <v>480</v>
      </c>
      <c r="L31" s="72">
        <f t="shared" si="3"/>
        <v>16</v>
      </c>
      <c r="M31" s="72">
        <f t="shared" si="3"/>
        <v>6.5</v>
      </c>
      <c r="N31" s="72">
        <f t="shared" si="3"/>
        <v>9.5</v>
      </c>
      <c r="O31" s="57"/>
    </row>
    <row r="32" spans="1:15" ht="33.75">
      <c r="A32" s="73" t="s">
        <v>98</v>
      </c>
      <c r="B32" s="54" t="s">
        <v>117</v>
      </c>
      <c r="C32" s="71"/>
      <c r="D32" s="71"/>
      <c r="E32" s="71"/>
      <c r="F32" s="71"/>
      <c r="G32" s="72"/>
      <c r="H32" s="72"/>
      <c r="I32" s="72"/>
      <c r="J32" s="72"/>
      <c r="K32" s="72"/>
      <c r="L32" s="72"/>
      <c r="M32" s="72"/>
      <c r="N32" s="72"/>
      <c r="O32" s="57"/>
    </row>
    <row r="33" spans="1:15" ht="22.5">
      <c r="A33" s="48">
        <v>1</v>
      </c>
      <c r="B33" s="56" t="s">
        <v>59</v>
      </c>
      <c r="C33" s="74">
        <v>45</v>
      </c>
      <c r="D33" s="74">
        <v>6</v>
      </c>
      <c r="E33" s="74">
        <v>3</v>
      </c>
      <c r="F33" s="74">
        <v>36</v>
      </c>
      <c r="G33" s="75">
        <v>10</v>
      </c>
      <c r="H33" s="75">
        <v>25</v>
      </c>
      <c r="I33" s="75">
        <v>40</v>
      </c>
      <c r="J33" s="75">
        <v>75</v>
      </c>
      <c r="K33" s="75">
        <f>C33+J33</f>
        <v>120</v>
      </c>
      <c r="L33" s="75">
        <f>K33/30</f>
        <v>4</v>
      </c>
      <c r="M33" s="75">
        <f>C33/30</f>
        <v>1.5</v>
      </c>
      <c r="N33" s="75">
        <f>J33/30</f>
        <v>2.5</v>
      </c>
      <c r="O33" s="69" t="s">
        <v>14</v>
      </c>
    </row>
    <row r="34" spans="1:15" ht="15.75" customHeight="1">
      <c r="A34" s="48">
        <v>2</v>
      </c>
      <c r="B34" s="88" t="s">
        <v>75</v>
      </c>
      <c r="C34" s="74">
        <v>45</v>
      </c>
      <c r="D34" s="74">
        <v>6</v>
      </c>
      <c r="E34" s="74">
        <v>3</v>
      </c>
      <c r="F34" s="74">
        <v>36</v>
      </c>
      <c r="G34" s="75">
        <v>10</v>
      </c>
      <c r="H34" s="75">
        <v>25</v>
      </c>
      <c r="I34" s="75">
        <v>40</v>
      </c>
      <c r="J34" s="75">
        <v>75</v>
      </c>
      <c r="K34" s="75">
        <f>C34+J34</f>
        <v>120</v>
      </c>
      <c r="L34" s="75">
        <f>K34/30</f>
        <v>4</v>
      </c>
      <c r="M34" s="75">
        <f>C34/30</f>
        <v>1.5</v>
      </c>
      <c r="N34" s="75">
        <f>J34/30</f>
        <v>2.5</v>
      </c>
      <c r="O34" s="69" t="s">
        <v>14</v>
      </c>
    </row>
    <row r="35" spans="1:15" ht="33.75">
      <c r="A35" s="48">
        <v>3</v>
      </c>
      <c r="B35" s="89" t="s">
        <v>60</v>
      </c>
      <c r="C35" s="74">
        <v>45</v>
      </c>
      <c r="D35" s="74">
        <v>6</v>
      </c>
      <c r="E35" s="74">
        <v>3</v>
      </c>
      <c r="F35" s="74">
        <v>36</v>
      </c>
      <c r="G35" s="75">
        <v>10</v>
      </c>
      <c r="H35" s="75">
        <v>25</v>
      </c>
      <c r="I35" s="75">
        <v>40</v>
      </c>
      <c r="J35" s="75">
        <v>75</v>
      </c>
      <c r="K35" s="75">
        <f>C35+J35</f>
        <v>120</v>
      </c>
      <c r="L35" s="75">
        <f>K35/30</f>
        <v>4</v>
      </c>
      <c r="M35" s="75">
        <f>C35/30</f>
        <v>1.5</v>
      </c>
      <c r="N35" s="75">
        <f>J35/30</f>
        <v>2.5</v>
      </c>
      <c r="O35" s="69" t="s">
        <v>14</v>
      </c>
    </row>
    <row r="36" spans="1:15" ht="45">
      <c r="A36" s="70"/>
      <c r="B36" s="54" t="s">
        <v>99</v>
      </c>
      <c r="C36" s="71">
        <f>C33</f>
        <v>45</v>
      </c>
      <c r="D36" s="71">
        <f aca="true" t="shared" si="4" ref="D36:N36">D33</f>
        <v>6</v>
      </c>
      <c r="E36" s="71">
        <f t="shared" si="4"/>
        <v>3</v>
      </c>
      <c r="F36" s="71">
        <f t="shared" si="4"/>
        <v>36</v>
      </c>
      <c r="G36" s="71">
        <f t="shared" si="4"/>
        <v>10</v>
      </c>
      <c r="H36" s="71">
        <f t="shared" si="4"/>
        <v>25</v>
      </c>
      <c r="I36" s="71">
        <f t="shared" si="4"/>
        <v>40</v>
      </c>
      <c r="J36" s="71">
        <f t="shared" si="4"/>
        <v>75</v>
      </c>
      <c r="K36" s="71">
        <f t="shared" si="4"/>
        <v>120</v>
      </c>
      <c r="L36" s="71">
        <f t="shared" si="4"/>
        <v>4</v>
      </c>
      <c r="M36" s="71">
        <f t="shared" si="4"/>
        <v>1.5</v>
      </c>
      <c r="N36" s="71">
        <f t="shared" si="4"/>
        <v>2.5</v>
      </c>
      <c r="O36" s="57"/>
    </row>
    <row r="37" spans="1:15" ht="11.25">
      <c r="A37" s="70"/>
      <c r="B37" s="54" t="s">
        <v>21</v>
      </c>
      <c r="C37" s="71"/>
      <c r="D37" s="71"/>
      <c r="E37" s="71"/>
      <c r="F37" s="71"/>
      <c r="G37" s="72"/>
      <c r="H37" s="72"/>
      <c r="I37" s="72"/>
      <c r="J37" s="72">
        <v>300</v>
      </c>
      <c r="K37" s="71">
        <v>300</v>
      </c>
      <c r="L37" s="71">
        <f>K37/30</f>
        <v>10</v>
      </c>
      <c r="M37" s="71"/>
      <c r="N37" s="71">
        <f>J37/30</f>
        <v>10</v>
      </c>
      <c r="O37" s="57"/>
    </row>
    <row r="38" spans="1:15" ht="22.5">
      <c r="A38" s="70"/>
      <c r="B38" s="54" t="s">
        <v>16</v>
      </c>
      <c r="C38" s="50">
        <f>C31+C36+C37</f>
        <v>240</v>
      </c>
      <c r="D38" s="50">
        <f aca="true" t="shared" si="5" ref="D38:N38">D31+D36+D37</f>
        <v>27</v>
      </c>
      <c r="E38" s="50">
        <f t="shared" si="5"/>
        <v>21</v>
      </c>
      <c r="F38" s="50">
        <f t="shared" si="5"/>
        <v>192</v>
      </c>
      <c r="G38" s="50">
        <f t="shared" si="5"/>
        <v>40</v>
      </c>
      <c r="H38" s="50">
        <f t="shared" si="5"/>
        <v>145</v>
      </c>
      <c r="I38" s="50">
        <f t="shared" si="5"/>
        <v>175</v>
      </c>
      <c r="J38" s="50">
        <f t="shared" si="5"/>
        <v>660</v>
      </c>
      <c r="K38" s="50">
        <f t="shared" si="5"/>
        <v>900</v>
      </c>
      <c r="L38" s="50">
        <f>L31+L36+L37</f>
        <v>30</v>
      </c>
      <c r="M38" s="50">
        <f t="shared" si="5"/>
        <v>8</v>
      </c>
      <c r="N38" s="50">
        <f t="shared" si="5"/>
        <v>22</v>
      </c>
      <c r="O38" s="80"/>
    </row>
    <row r="39" spans="1:15" ht="12" thickBot="1">
      <c r="A39" s="81"/>
      <c r="B39" s="82" t="s">
        <v>20</v>
      </c>
      <c r="C39" s="83">
        <f aca="true" t="shared" si="6" ref="C39:N39">C21+C38</f>
        <v>510</v>
      </c>
      <c r="D39" s="83">
        <f t="shared" si="6"/>
        <v>57</v>
      </c>
      <c r="E39" s="83">
        <f t="shared" si="6"/>
        <v>45</v>
      </c>
      <c r="F39" s="83">
        <f t="shared" si="6"/>
        <v>408</v>
      </c>
      <c r="G39" s="84">
        <f t="shared" si="6"/>
        <v>90</v>
      </c>
      <c r="H39" s="84">
        <f t="shared" si="6"/>
        <v>315</v>
      </c>
      <c r="I39" s="84">
        <f t="shared" si="6"/>
        <v>585</v>
      </c>
      <c r="J39" s="84">
        <f t="shared" si="6"/>
        <v>1290</v>
      </c>
      <c r="K39" s="84">
        <f t="shared" si="6"/>
        <v>1800</v>
      </c>
      <c r="L39" s="84">
        <f t="shared" si="6"/>
        <v>60</v>
      </c>
      <c r="M39" s="84">
        <f t="shared" si="6"/>
        <v>17</v>
      </c>
      <c r="N39" s="84">
        <f t="shared" si="6"/>
        <v>43</v>
      </c>
      <c r="O39" s="85"/>
    </row>
  </sheetData>
  <sheetProtection/>
  <mergeCells count="42">
    <mergeCell ref="N24:N25"/>
    <mergeCell ref="O24:O25"/>
    <mergeCell ref="I24:I25"/>
    <mergeCell ref="J24:J25"/>
    <mergeCell ref="K24:K25"/>
    <mergeCell ref="L24:L25"/>
    <mergeCell ref="G23:J23"/>
    <mergeCell ref="L23:N23"/>
    <mergeCell ref="A24:A25"/>
    <mergeCell ref="B24:B25"/>
    <mergeCell ref="C24:C25"/>
    <mergeCell ref="D24:E24"/>
    <mergeCell ref="F24:F25"/>
    <mergeCell ref="G24:G25"/>
    <mergeCell ref="H24:H25"/>
    <mergeCell ref="M24:M25"/>
    <mergeCell ref="C2:F2"/>
    <mergeCell ref="G2:J2"/>
    <mergeCell ref="L2:N2"/>
    <mergeCell ref="A3:A4"/>
    <mergeCell ref="B3:B4"/>
    <mergeCell ref="L3:L4"/>
    <mergeCell ref="A26:O26"/>
    <mergeCell ref="C3:C4"/>
    <mergeCell ref="D3:E3"/>
    <mergeCell ref="F3:F4"/>
    <mergeCell ref="G3:G4"/>
    <mergeCell ref="H3:H4"/>
    <mergeCell ref="C22:F22"/>
    <mergeCell ref="G22:J22"/>
    <mergeCell ref="L22:N22"/>
    <mergeCell ref="C23:F23"/>
    <mergeCell ref="L1:N1"/>
    <mergeCell ref="C1:F1"/>
    <mergeCell ref="G1:J1"/>
    <mergeCell ref="A5:O5"/>
    <mergeCell ref="O3:O4"/>
    <mergeCell ref="M3:M4"/>
    <mergeCell ref="J3:J4"/>
    <mergeCell ref="K3:K4"/>
    <mergeCell ref="N3:N4"/>
    <mergeCell ref="I3:I4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P20"/>
  <sheetViews>
    <sheetView zoomScalePageLayoutView="0" workbookViewId="0" topLeftCell="A1">
      <selection activeCell="J23" sqref="J23"/>
    </sheetView>
  </sheetViews>
  <sheetFormatPr defaultColWidth="9.140625" defaultRowHeight="15"/>
  <cols>
    <col min="1" max="2" width="9.140625" style="1" customWidth="1"/>
    <col min="3" max="3" width="3.8515625" style="1" customWidth="1"/>
    <col min="4" max="4" width="8.7109375" style="1" customWidth="1"/>
    <col min="5" max="5" width="8.140625" style="1" customWidth="1"/>
    <col min="6" max="8" width="9.140625" style="1" customWidth="1"/>
    <col min="9" max="9" width="6.421875" style="1" customWidth="1"/>
    <col min="10" max="12" width="9.140625" style="1" customWidth="1"/>
    <col min="13" max="13" width="7.00390625" style="1" customWidth="1"/>
    <col min="14" max="16384" width="9.140625" style="1" customWidth="1"/>
  </cols>
  <sheetData>
    <row r="3" spans="1:15" ht="15">
      <c r="A3" s="228" t="s">
        <v>83</v>
      </c>
      <c r="B3" s="229"/>
      <c r="C3" s="230"/>
      <c r="D3" s="90">
        <f>D11</f>
        <v>2220</v>
      </c>
      <c r="E3" s="90">
        <f aca="true" t="shared" si="0" ref="E3:O3">E11</f>
        <v>240</v>
      </c>
      <c r="F3" s="90">
        <f t="shared" si="0"/>
        <v>198</v>
      </c>
      <c r="G3" s="90">
        <f t="shared" si="0"/>
        <v>1776</v>
      </c>
      <c r="H3" s="90">
        <f t="shared" si="0"/>
        <v>390</v>
      </c>
      <c r="I3" s="90">
        <f t="shared" si="0"/>
        <v>1315</v>
      </c>
      <c r="J3" s="90">
        <f t="shared" si="0"/>
        <v>2825</v>
      </c>
      <c r="K3" s="90">
        <f t="shared" si="0"/>
        <v>4980</v>
      </c>
      <c r="L3" s="90">
        <f t="shared" si="0"/>
        <v>7200</v>
      </c>
      <c r="M3" s="90">
        <f t="shared" si="0"/>
        <v>240</v>
      </c>
      <c r="N3" s="90">
        <f t="shared" si="0"/>
        <v>74</v>
      </c>
      <c r="O3" s="90">
        <f t="shared" si="0"/>
        <v>166</v>
      </c>
    </row>
    <row r="4" ht="12" thickBot="1"/>
    <row r="5" spans="1:16" ht="11.25">
      <c r="A5" s="231" t="s">
        <v>76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3"/>
      <c r="P5" s="100"/>
    </row>
    <row r="6" spans="1:16" ht="12" thickBot="1">
      <c r="A6" s="234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6"/>
      <c r="P6" s="100"/>
    </row>
    <row r="7" spans="1:15" ht="28.5" customHeight="1">
      <c r="A7" s="220"/>
      <c r="B7" s="221"/>
      <c r="C7" s="222"/>
      <c r="D7" s="237" t="s">
        <v>77</v>
      </c>
      <c r="E7" s="238"/>
      <c r="F7" s="238"/>
      <c r="G7" s="239"/>
      <c r="H7" s="237" t="s">
        <v>78</v>
      </c>
      <c r="I7" s="238"/>
      <c r="J7" s="238"/>
      <c r="K7" s="239"/>
      <c r="L7" s="243" t="s">
        <v>79</v>
      </c>
      <c r="M7" s="202" t="s">
        <v>80</v>
      </c>
      <c r="N7" s="202"/>
      <c r="O7" s="203"/>
    </row>
    <row r="8" spans="1:15" ht="25.5" customHeight="1">
      <c r="A8" s="223"/>
      <c r="B8" s="224"/>
      <c r="C8" s="222"/>
      <c r="D8" s="214" t="s">
        <v>0</v>
      </c>
      <c r="E8" s="210" t="s">
        <v>1</v>
      </c>
      <c r="F8" s="210"/>
      <c r="G8" s="210" t="s">
        <v>81</v>
      </c>
      <c r="H8" s="240"/>
      <c r="I8" s="241"/>
      <c r="J8" s="241"/>
      <c r="K8" s="242"/>
      <c r="L8" s="243"/>
      <c r="M8" s="204"/>
      <c r="N8" s="204"/>
      <c r="O8" s="205"/>
    </row>
    <row r="9" spans="1:15" ht="45">
      <c r="A9" s="223"/>
      <c r="B9" s="224"/>
      <c r="C9" s="222"/>
      <c r="D9" s="215"/>
      <c r="E9" s="6" t="s">
        <v>10</v>
      </c>
      <c r="F9" s="6" t="s">
        <v>11</v>
      </c>
      <c r="G9" s="210"/>
      <c r="H9" s="74" t="s">
        <v>3</v>
      </c>
      <c r="I9" s="91" t="s">
        <v>4</v>
      </c>
      <c r="J9" s="87" t="s">
        <v>5</v>
      </c>
      <c r="K9" s="87" t="s">
        <v>6</v>
      </c>
      <c r="L9" s="202"/>
      <c r="M9" s="52" t="s">
        <v>7</v>
      </c>
      <c r="N9" s="74" t="s">
        <v>8</v>
      </c>
      <c r="O9" s="92" t="s">
        <v>82</v>
      </c>
    </row>
    <row r="10" spans="1:15" ht="11.25">
      <c r="A10" s="225"/>
      <c r="B10" s="226"/>
      <c r="C10" s="227"/>
      <c r="D10" s="211">
        <v>1</v>
      </c>
      <c r="E10" s="212"/>
      <c r="F10" s="212"/>
      <c r="G10" s="213"/>
      <c r="H10" s="217">
        <v>2</v>
      </c>
      <c r="I10" s="218"/>
      <c r="J10" s="218"/>
      <c r="K10" s="219"/>
      <c r="L10" s="52">
        <v>3</v>
      </c>
      <c r="M10" s="52">
        <v>4</v>
      </c>
      <c r="N10" s="74">
        <v>5</v>
      </c>
      <c r="O10" s="92">
        <v>6</v>
      </c>
    </row>
    <row r="11" spans="1:15" ht="15">
      <c r="A11" s="228" t="s">
        <v>83</v>
      </c>
      <c r="B11" s="229"/>
      <c r="C11" s="230"/>
      <c r="D11" s="8">
        <f>'1ви курс'!C29+'2ри курс'!C39+'3ти курс'!C49+'4ти курс'!C39</f>
        <v>2220</v>
      </c>
      <c r="E11" s="8">
        <f>'1ви курс'!D29+'2ри курс'!D39+'3ти курс'!D49+'4ти курс'!D39</f>
        <v>240</v>
      </c>
      <c r="F11" s="8">
        <f>'1ви курс'!E29+'2ри курс'!E39+'3ти курс'!E49+'4ти курс'!E39</f>
        <v>198</v>
      </c>
      <c r="G11" s="8">
        <f>'1ви курс'!F29+'2ри курс'!F39+'3ти курс'!F49+'4ти курс'!F39</f>
        <v>1776</v>
      </c>
      <c r="H11" s="8">
        <f>'1ви курс'!G29+'2ри курс'!G39+'3ти курс'!G49+'4ти курс'!G39</f>
        <v>390</v>
      </c>
      <c r="I11" s="8">
        <f>'1ви курс'!H29+'2ри курс'!H39+'3ти курс'!H49+'4ти курс'!H39</f>
        <v>1315</v>
      </c>
      <c r="J11" s="8">
        <f>'1ви курс'!I29+'2ри курс'!I39+'3ти курс'!I49+'4ти курс'!I39</f>
        <v>2825</v>
      </c>
      <c r="K11" s="8">
        <f>'1ви курс'!J29+'2ри курс'!J39+'3ти курс'!J49+'4ти курс'!J39</f>
        <v>4980</v>
      </c>
      <c r="L11" s="8">
        <f>'1ви курс'!K29+'2ри курс'!K39+'3ти курс'!K49+'4ти курс'!K39</f>
        <v>7200</v>
      </c>
      <c r="M11" s="8">
        <f>'1ви курс'!L29+'2ри курс'!L39+'3ти курс'!L49+'4ти курс'!L39</f>
        <v>240</v>
      </c>
      <c r="N11" s="8">
        <f>'1ви курс'!M29+'2ри курс'!M39+'3ти курс'!M49+'4ти курс'!M39</f>
        <v>74</v>
      </c>
      <c r="O11" s="8">
        <f>'1ви курс'!N29+'2ри курс'!N39+'3ти курс'!N49+'4ти курс'!N39</f>
        <v>166</v>
      </c>
    </row>
    <row r="12" spans="1:15" ht="15">
      <c r="A12" s="209" t="s">
        <v>118</v>
      </c>
      <c r="B12" s="207"/>
      <c r="C12" s="208"/>
      <c r="D12" s="52">
        <f>'1ви курс'!C14+'1ви курс'!C27+'2ри курс'!C10+'2ри курс'!C28+'3ти курс'!C10+'3ти курс'!C37+'4ти курс'!C10+'4ти курс'!C31</f>
        <v>1785</v>
      </c>
      <c r="E12" s="52">
        <f>'1ви курс'!D14+'1ви курс'!D27+'2ри курс'!D10+'2ри курс'!D28+'3ти курс'!D10+'3ти курс'!D37+'4ти курс'!D10+'4ти курс'!D31</f>
        <v>186</v>
      </c>
      <c r="F12" s="52">
        <f>'1ви курс'!E14+'1ви курс'!E27+'2ри курс'!E10+'2ри курс'!E28+'3ти курс'!E10+'3ти курс'!E37+'4ти курс'!E10+'4ти курс'!E31</f>
        <v>165</v>
      </c>
      <c r="G12" s="52">
        <f>'1ви курс'!F14+'1ви курс'!F27+'2ри курс'!F10+'2ри курс'!F28+'3ти курс'!F10+'3ти курс'!F37+'4ти курс'!F10+'4ти курс'!F31</f>
        <v>1428</v>
      </c>
      <c r="H12" s="52">
        <f>'1ви курс'!G14+'1ви курс'!G27+'2ри курс'!G10+'2ри курс'!G28+'3ти курс'!G10+'3ти курс'!G37+'4ти курс'!G10+'4ти курс'!G31</f>
        <v>280</v>
      </c>
      <c r="I12" s="52">
        <f>'1ви курс'!H14+'1ви курс'!H27+'2ри курс'!H10+'2ри курс'!H28+'3ти курс'!H10+'3ти курс'!H37+'4ти курс'!H10+'4ти курс'!H31</f>
        <v>1040</v>
      </c>
      <c r="J12" s="52">
        <f>'1ви курс'!I14+'1ви курс'!I27+'2ри курс'!I10+'2ри курс'!I28+'3ти курс'!I10+'3ти курс'!I37+'4ти курс'!I10+'4ти курс'!I31</f>
        <v>2445</v>
      </c>
      <c r="K12" s="52">
        <f>'1ви курс'!J14+'1ви курс'!J27+'2ри курс'!J10+'2ри курс'!J28+'3ти курс'!J10+'3ти курс'!J37+'4ти курс'!J10+'4ти курс'!J31</f>
        <v>3765</v>
      </c>
      <c r="L12" s="52">
        <f>'1ви курс'!K14+'1ви курс'!K27+'2ри курс'!K10+'2ри курс'!K28+'3ти курс'!K10+'3ти курс'!K37+'4ти курс'!K10+'4ти курс'!K31</f>
        <v>5550</v>
      </c>
      <c r="M12" s="52">
        <f>'1ви курс'!L14+'1ви курс'!L27+'2ри курс'!L10+'2ри курс'!L28+'3ти курс'!L10+'3ти курс'!L37+'4ти курс'!L10+'4ти курс'!L31</f>
        <v>185</v>
      </c>
      <c r="N12" s="52">
        <f>'1ви курс'!M14+'1ви курс'!M27+'2ри курс'!M10+'2ри курс'!M28+'3ти курс'!M10+'3ти курс'!M37+'4ти курс'!M10+'4ти курс'!M31</f>
        <v>59.5</v>
      </c>
      <c r="O12" s="52">
        <f>'1ви курс'!N14+'1ви курс'!N27+'2ри курс'!N10+'2ри курс'!N28+'3ти курс'!N10+'3ти курс'!N37+'4ти курс'!N10+'4ти курс'!N31</f>
        <v>125.5</v>
      </c>
    </row>
    <row r="13" spans="1:15" ht="15">
      <c r="A13" s="206" t="s">
        <v>119</v>
      </c>
      <c r="B13" s="207"/>
      <c r="C13" s="208"/>
      <c r="D13" s="52">
        <f>'2ри курс'!C17+'2ри курс'!C33+'3ти курс'!C16+'3ти курс'!C42+'4ти курс'!C16+'4ти курс'!C36</f>
        <v>315</v>
      </c>
      <c r="E13" s="52">
        <f>'2ри курс'!D17+'2ри курс'!D33+'3ти курс'!D16+'3ти курс'!D42+'4ти курс'!D16+'4ти курс'!D36</f>
        <v>42</v>
      </c>
      <c r="F13" s="52">
        <f>'2ри курс'!E17+'2ри курс'!E33+'3ти курс'!E16+'3ти курс'!E42+'4ти курс'!E16+'4ти курс'!E36</f>
        <v>21</v>
      </c>
      <c r="G13" s="52">
        <f>'2ри курс'!F17+'2ри курс'!F33+'3ти курс'!F16+'3ти курс'!F42+'4ти курс'!F16+'4ти курс'!F36</f>
        <v>252</v>
      </c>
      <c r="H13" s="52">
        <f>'2ри курс'!G17+'2ри курс'!G33+'3ти курс'!G16+'3ти курс'!G42+'4ти курс'!G16+'4ти курс'!G36</f>
        <v>70</v>
      </c>
      <c r="I13" s="52">
        <f>'2ри курс'!H17+'2ри курс'!H33+'3ти курс'!H16+'3ти курс'!H42+'4ти курс'!H16+'4ти курс'!H36</f>
        <v>175</v>
      </c>
      <c r="J13" s="52">
        <f>'2ри курс'!I17+'2ри курс'!I33+'3ти курс'!I16+'3ти курс'!I42+'4ти курс'!I16+'4ти курс'!I36</f>
        <v>280</v>
      </c>
      <c r="K13" s="52">
        <f>'2ри курс'!J17+'2ри курс'!J33+'3ти курс'!J16+'3ти курс'!J42+'4ти курс'!J16+'4ти курс'!J36</f>
        <v>525</v>
      </c>
      <c r="L13" s="52">
        <f>'2ри курс'!K17+'2ри курс'!K33+'3ти курс'!K16+'3ти курс'!K42+'4ти курс'!K16+'4ти курс'!K36</f>
        <v>840</v>
      </c>
      <c r="M13" s="52">
        <f>'2ри курс'!L17+'2ри курс'!L33+'3ти курс'!L16+'3ти курс'!L42+'4ти курс'!L16+'4ти курс'!L36</f>
        <v>28</v>
      </c>
      <c r="N13" s="52">
        <f>'2ри курс'!M17+'2ри курс'!M33+'3ти курс'!M16+'3ти курс'!M42+'4ти курс'!M16+'4ти курс'!M36</f>
        <v>10.5</v>
      </c>
      <c r="O13" s="52">
        <f>'2ри курс'!N17+'2ри курс'!N33+'3ти курс'!N16+'3ти курс'!N42+'4ти курс'!N16+'4ти курс'!N36</f>
        <v>17.5</v>
      </c>
    </row>
    <row r="14" spans="1:15" ht="15">
      <c r="A14" s="209" t="s">
        <v>120</v>
      </c>
      <c r="B14" s="207"/>
      <c r="C14" s="208"/>
      <c r="D14" s="52">
        <f>'2ри курс'!C37+'3ти курс'!C20+'3ти курс'!C46+'4ти курс'!C20</f>
        <v>120</v>
      </c>
      <c r="E14" s="52">
        <f>'2ри курс'!D37+'3ти курс'!D20+'3ти курс'!D46+'4ти курс'!D20</f>
        <v>12</v>
      </c>
      <c r="F14" s="52">
        <f>'2ри курс'!E37+'3ти курс'!E20+'3ти курс'!E46+'4ти курс'!E20</f>
        <v>12</v>
      </c>
      <c r="G14" s="52">
        <f>'2ри курс'!F37+'3ти курс'!F20+'3ти курс'!F46+'4ти курс'!F20</f>
        <v>96</v>
      </c>
      <c r="H14" s="52">
        <f>'2ри курс'!G37+'3ти курс'!G20+'3ти курс'!G46+'4ти курс'!G20</f>
        <v>40</v>
      </c>
      <c r="I14" s="52">
        <f>'2ри курс'!H37+'3ти курс'!H20+'3ти курс'!H46+'4ти курс'!H20</f>
        <v>100</v>
      </c>
      <c r="J14" s="52">
        <f>'2ри курс'!I37+'3ти курс'!I20+'3ти курс'!I46+'4ти курс'!I20</f>
        <v>100</v>
      </c>
      <c r="K14" s="52">
        <f>'2ри курс'!J37+'3ти курс'!J20+'3ти курс'!J46+'4ти курс'!J20</f>
        <v>240</v>
      </c>
      <c r="L14" s="52">
        <f>'2ри курс'!K37+'3ти курс'!K20+'3ти курс'!K46+'4ти курс'!K20</f>
        <v>360</v>
      </c>
      <c r="M14" s="52">
        <f>'2ри курс'!L37+'3ти курс'!L20+'3ти курс'!L46+'4ти курс'!L20</f>
        <v>12</v>
      </c>
      <c r="N14" s="52">
        <f>'2ри курс'!M37+'3ти курс'!M20+'3ти курс'!M46+'4ти курс'!M20</f>
        <v>4</v>
      </c>
      <c r="O14" s="52">
        <f>'2ри курс'!N37+'3ти курс'!N20+'3ти курс'!N46+'4ти курс'!N20</f>
        <v>8</v>
      </c>
    </row>
    <row r="15" spans="1:15" ht="11.25">
      <c r="A15" s="96" t="s">
        <v>61</v>
      </c>
      <c r="B15" s="97"/>
      <c r="C15" s="97"/>
      <c r="D15" s="52"/>
      <c r="E15" s="52"/>
      <c r="F15" s="52"/>
      <c r="G15" s="52"/>
      <c r="H15" s="53"/>
      <c r="I15" s="53"/>
      <c r="J15" s="53"/>
      <c r="K15" s="93">
        <f>'3ти курс'!J47</f>
        <v>150</v>
      </c>
      <c r="L15" s="93">
        <f>'3ти курс'!K47</f>
        <v>150</v>
      </c>
      <c r="M15" s="93">
        <f>'3ти курс'!L47</f>
        <v>5</v>
      </c>
      <c r="N15" s="93">
        <f>'3ти курс'!M47</f>
        <v>0</v>
      </c>
      <c r="O15" s="93">
        <f>'3ти курс'!N47</f>
        <v>5</v>
      </c>
    </row>
    <row r="16" spans="1:15" ht="12" thickBot="1">
      <c r="A16" s="98" t="s">
        <v>84</v>
      </c>
      <c r="B16" s="99"/>
      <c r="C16" s="99"/>
      <c r="D16" s="94"/>
      <c r="E16" s="94"/>
      <c r="F16" s="94"/>
      <c r="G16" s="94"/>
      <c r="H16" s="95"/>
      <c r="I16" s="95"/>
      <c r="J16" s="95"/>
      <c r="K16" s="94">
        <f>'4ти курс'!J37</f>
        <v>300</v>
      </c>
      <c r="L16" s="94">
        <f>'4ти курс'!K37</f>
        <v>300</v>
      </c>
      <c r="M16" s="94">
        <f>'4ти курс'!L37</f>
        <v>10</v>
      </c>
      <c r="N16" s="94">
        <f>'4ти курс'!M37</f>
        <v>0</v>
      </c>
      <c r="O16" s="94">
        <f>'4ти курс'!N37</f>
        <v>10</v>
      </c>
    </row>
    <row r="18" spans="2:12" ht="11.25">
      <c r="B18" s="216" t="s">
        <v>121</v>
      </c>
      <c r="C18" s="216"/>
      <c r="D18" s="216"/>
      <c r="E18" s="216"/>
      <c r="F18" s="216"/>
      <c r="G18" s="216"/>
      <c r="H18" s="216"/>
      <c r="I18" s="216"/>
      <c r="J18" s="216"/>
      <c r="K18" s="216"/>
      <c r="L18" s="216"/>
    </row>
    <row r="20" spans="4:11" ht="11.25">
      <c r="D20" s="151" t="s">
        <v>125</v>
      </c>
      <c r="E20" s="151"/>
      <c r="F20" s="151"/>
      <c r="G20" s="151"/>
      <c r="H20" s="151"/>
      <c r="I20" s="151"/>
      <c r="J20" s="151"/>
      <c r="K20" s="151"/>
    </row>
  </sheetData>
  <sheetProtection/>
  <mergeCells count="17">
    <mergeCell ref="B18:L18"/>
    <mergeCell ref="H10:K10"/>
    <mergeCell ref="A12:C12"/>
    <mergeCell ref="A7:C10"/>
    <mergeCell ref="A3:C3"/>
    <mergeCell ref="A11:C11"/>
    <mergeCell ref="A5:O6"/>
    <mergeCell ref="D7:G7"/>
    <mergeCell ref="H7:K8"/>
    <mergeCell ref="L7:L9"/>
    <mergeCell ref="M7:O8"/>
    <mergeCell ref="A13:C13"/>
    <mergeCell ref="A14:C14"/>
    <mergeCell ref="G8:G9"/>
    <mergeCell ref="D10:G10"/>
    <mergeCell ref="D8:D9"/>
    <mergeCell ref="E8:F8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2016-10-04T05:32:59Z</dcterms:modified>
  <cp:category/>
  <cp:version/>
  <cp:contentType/>
  <cp:contentStatus/>
</cp:coreProperties>
</file>